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Users\enunnery\OneDrive - Allegion\ORDFORMS\"/>
    </mc:Choice>
  </mc:AlternateContent>
  <xr:revisionPtr revIDLastSave="0" documentId="13_ncr:1_{4A2CB160-9811-49BE-A9D8-E65EB18D53A4}" xr6:coauthVersionLast="47" xr6:coauthVersionMax="47" xr10:uidLastSave="{00000000-0000-0000-0000-000000000000}"/>
  <bookViews>
    <workbookView xWindow="28680" yWindow="-120" windowWidth="29040" windowHeight="15720" tabRatio="692" activeTab="8" xr2:uid="{00000000-000D-0000-FFFF-FFFF00000000}"/>
  </bookViews>
  <sheets>
    <sheet name="Terms &amp; Conditions" sheetId="14" r:id="rId1"/>
    <sheet name="Summary Sheet" sheetId="18" r:id="rId2"/>
    <sheet name="Doors" sheetId="1" r:id="rId3"/>
    <sheet name="Frames-Sticks" sheetId="8" r:id="rId4"/>
    <sheet name="Valu-Pac Frames" sheetId="25" r:id="rId5"/>
    <sheet name="Valu-Pac DP Doors" sheetId="26" r:id="rId6"/>
    <sheet name="Anchors" sheetId="10" r:id="rId7"/>
    <sheet name="Door, Frame, &amp; Stick Parts" sheetId="12" r:id="rId8"/>
    <sheet name="Misc. Parts" sheetId="4" r:id="rId9"/>
    <sheet name="Custom Doors" sheetId="15" r:id="rId10"/>
    <sheet name="Custom Frames" sheetId="16" r:id="rId11"/>
    <sheet name="Custom Door Nomenclature" sheetId="21" r:id="rId12"/>
    <sheet name="Custom-Frame Nomenclature" sheetId="23" r:id="rId13"/>
  </sheets>
  <definedNames>
    <definedName name="_xlnm.Print_Area" localSheetId="6">Anchors!$A$1:$N$74</definedName>
    <definedName name="_xlnm.Print_Area" localSheetId="11">'Custom Door Nomenclature'!$A$1:$N$247</definedName>
    <definedName name="_xlnm.Print_Area" localSheetId="9">'Custom Doors'!$A$1:$AG$38</definedName>
    <definedName name="_xlnm.Print_Area" localSheetId="10">'Custom Frames'!$A$1:$AG$38</definedName>
    <definedName name="_xlnm.Print_Area" localSheetId="12">'Custom-Frame Nomenclature'!$A$1:$M$233</definedName>
    <definedName name="_xlnm.Print_Area" localSheetId="7">'Door, Frame, &amp; Stick Parts'!$A$1:$N$80</definedName>
    <definedName name="_xlnm.Print_Area" localSheetId="2">Doors!$A$1:$L$66</definedName>
    <definedName name="_xlnm.Print_Area" localSheetId="3">'Frames-Sticks'!$A$1:$L$66</definedName>
    <definedName name="_xlnm.Print_Area" localSheetId="8">'Misc. Parts'!$A$1:$N$80</definedName>
    <definedName name="_xlnm.Print_Area" localSheetId="1">'Summary Sheet'!$A$1:$L$27</definedName>
    <definedName name="_xlnm.Print_Area" localSheetId="0">'Terms &amp; Conditions'!$A$1:$J$47</definedName>
    <definedName name="_xlnm.Print_Area" localSheetId="5">'Valu-Pac DP Doors'!$A$1:$M$66</definedName>
    <definedName name="_xlnm.Print_Area" localSheetId="4">'Valu-Pac Frames'!$A$1:$M$69</definedName>
    <definedName name="_xlnm.Print_Titles" localSheetId="9">'Custom Doors'!$2:$14</definedName>
    <definedName name="_xlnm.Print_Titles" localSheetId="10">'Custom Frames'!$1:$14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5" i="4" l="1"/>
  <c r="O75" i="4"/>
  <c r="K54" i="26"/>
  <c r="K55" i="26"/>
  <c r="K56" i="26"/>
  <c r="K57" i="26"/>
  <c r="K58" i="26"/>
  <c r="K59" i="26"/>
  <c r="K60" i="26"/>
  <c r="K61" i="26"/>
  <c r="K62" i="26"/>
  <c r="K63" i="26"/>
  <c r="K64" i="26"/>
  <c r="K65" i="26"/>
  <c r="K66" i="26"/>
  <c r="K53" i="26"/>
  <c r="K41" i="26"/>
  <c r="H41" i="26" s="1"/>
  <c r="K42" i="26"/>
  <c r="H42" i="26" s="1"/>
  <c r="K43" i="26"/>
  <c r="K44" i="26"/>
  <c r="H44" i="26" s="1"/>
  <c r="K45" i="26"/>
  <c r="H45" i="26" s="1"/>
  <c r="K46" i="26"/>
  <c r="K47" i="26"/>
  <c r="K48" i="26"/>
  <c r="K49" i="26"/>
  <c r="K50" i="26"/>
  <c r="H50" i="26" s="1"/>
  <c r="K40" i="26"/>
  <c r="H40" i="26" s="1"/>
  <c r="K23" i="26"/>
  <c r="H23" i="26" s="1"/>
  <c r="K24" i="26"/>
  <c r="H24" i="26" s="1"/>
  <c r="K25" i="26"/>
  <c r="H25" i="26" s="1"/>
  <c r="K26" i="26"/>
  <c r="H26" i="26" s="1"/>
  <c r="K27" i="26"/>
  <c r="H27" i="26" s="1"/>
  <c r="K28" i="26"/>
  <c r="H28" i="26" s="1"/>
  <c r="K29" i="26"/>
  <c r="K30" i="26"/>
  <c r="H30" i="26" s="1"/>
  <c r="K31" i="26"/>
  <c r="K32" i="26"/>
  <c r="K33" i="26"/>
  <c r="K34" i="26"/>
  <c r="K35" i="26"/>
  <c r="K36" i="26"/>
  <c r="K37" i="26"/>
  <c r="H37" i="26" s="1"/>
  <c r="H43" i="26"/>
  <c r="H46" i="26"/>
  <c r="H47" i="26"/>
  <c r="H48" i="26"/>
  <c r="H49" i="26"/>
  <c r="G54" i="26"/>
  <c r="G55" i="26"/>
  <c r="G56" i="26"/>
  <c r="G57" i="26"/>
  <c r="G58" i="26"/>
  <c r="G59" i="26"/>
  <c r="G60" i="26"/>
  <c r="G61" i="26"/>
  <c r="G62" i="26"/>
  <c r="G63" i="26"/>
  <c r="G64" i="26"/>
  <c r="G65" i="26"/>
  <c r="G66" i="26"/>
  <c r="G53" i="26"/>
  <c r="G41" i="26"/>
  <c r="G42" i="26"/>
  <c r="G43" i="26"/>
  <c r="G44" i="26"/>
  <c r="G45" i="26"/>
  <c r="G46" i="26"/>
  <c r="G47" i="26"/>
  <c r="G48" i="26"/>
  <c r="G49" i="26"/>
  <c r="G50" i="26"/>
  <c r="G40" i="26"/>
  <c r="H31" i="26"/>
  <c r="H32" i="26"/>
  <c r="H33" i="26"/>
  <c r="H29" i="26"/>
  <c r="H34" i="26"/>
  <c r="H35" i="26"/>
  <c r="H36" i="26"/>
  <c r="G37" i="26"/>
  <c r="G22" i="26"/>
  <c r="G23" i="26"/>
  <c r="G24" i="26"/>
  <c r="G25" i="26"/>
  <c r="G26" i="26"/>
  <c r="G27" i="26"/>
  <c r="G28" i="26"/>
  <c r="G29" i="26"/>
  <c r="G30" i="26"/>
  <c r="G31" i="26"/>
  <c r="G32" i="26"/>
  <c r="G33" i="26"/>
  <c r="G34" i="26"/>
  <c r="G35" i="26"/>
  <c r="G36" i="26"/>
  <c r="G21" i="26"/>
  <c r="O56" i="12" l="1"/>
  <c r="P56" i="12"/>
  <c r="O57" i="12"/>
  <c r="P57" i="12"/>
  <c r="O58" i="12"/>
  <c r="P58" i="12"/>
  <c r="O59" i="12"/>
  <c r="P59" i="12"/>
  <c r="O60" i="12"/>
  <c r="P60" i="12"/>
  <c r="O61" i="12"/>
  <c r="P61" i="12"/>
  <c r="O62" i="12"/>
  <c r="P62" i="12"/>
  <c r="O63" i="12"/>
  <c r="P63" i="12"/>
  <c r="O64" i="12"/>
  <c r="P64" i="12"/>
  <c r="O65" i="12"/>
  <c r="P65" i="12"/>
  <c r="O66" i="12"/>
  <c r="P66" i="12"/>
  <c r="O67" i="12"/>
  <c r="P67" i="12"/>
  <c r="O68" i="12"/>
  <c r="P68" i="12"/>
  <c r="P55" i="12"/>
  <c r="O55" i="12"/>
  <c r="P52" i="12"/>
  <c r="O52" i="12"/>
  <c r="P53" i="12"/>
  <c r="O53" i="12"/>
  <c r="P50" i="12"/>
  <c r="O50" i="12"/>
  <c r="P49" i="12"/>
  <c r="O49" i="12"/>
  <c r="P43" i="12"/>
  <c r="P44" i="12"/>
  <c r="P45" i="12"/>
  <c r="P46" i="12"/>
  <c r="P47" i="12"/>
  <c r="O43" i="12"/>
  <c r="O44" i="12"/>
  <c r="O45" i="12"/>
  <c r="O46" i="12"/>
  <c r="O47" i="12"/>
  <c r="P42" i="12"/>
  <c r="O42" i="12"/>
  <c r="G65" i="25" l="1"/>
  <c r="G64" i="25"/>
  <c r="G63" i="25"/>
  <c r="G62" i="25"/>
  <c r="G61" i="25"/>
  <c r="H31" i="12" l="1"/>
  <c r="H44" i="12"/>
  <c r="G58" i="25" l="1"/>
  <c r="G56" i="25"/>
  <c r="G49" i="25"/>
  <c r="G47" i="25"/>
  <c r="G43" i="25"/>
  <c r="G42" i="25"/>
  <c r="G41" i="25"/>
  <c r="G36" i="25"/>
  <c r="G34" i="25"/>
  <c r="G30" i="25"/>
  <c r="G28" i="25"/>
  <c r="G23" i="25"/>
  <c r="G21" i="25"/>
  <c r="G68" i="25" l="1"/>
  <c r="G71" i="4" l="1"/>
  <c r="G72" i="4"/>
  <c r="G73" i="4"/>
  <c r="G74" i="4"/>
  <c r="G75" i="4"/>
  <c r="G76" i="4"/>
  <c r="G77" i="4"/>
  <c r="G78" i="4"/>
  <c r="G79" i="4"/>
  <c r="G80" i="4"/>
  <c r="G36" i="4"/>
  <c r="G37" i="4"/>
  <c r="G38" i="4"/>
  <c r="G39" i="4"/>
  <c r="G41" i="4"/>
  <c r="G43" i="4"/>
  <c r="G45" i="4"/>
  <c r="G47" i="4"/>
  <c r="G49" i="4"/>
  <c r="G51" i="4"/>
  <c r="G52" i="4"/>
  <c r="G53" i="4"/>
  <c r="G54" i="4"/>
  <c r="G55" i="4"/>
  <c r="G56" i="4"/>
  <c r="G57" i="4"/>
  <c r="G58" i="4"/>
  <c r="G59" i="4"/>
  <c r="G60" i="4"/>
  <c r="G61" i="4"/>
  <c r="G62" i="4"/>
  <c r="G34" i="4"/>
  <c r="G32" i="4"/>
  <c r="G30" i="4"/>
  <c r="G28" i="4"/>
  <c r="V60" i="26" l="1"/>
  <c r="S60" i="26"/>
  <c r="N60" i="26"/>
  <c r="H60" i="26"/>
  <c r="V59" i="26"/>
  <c r="S59" i="26"/>
  <c r="N59" i="26"/>
  <c r="H59" i="26"/>
  <c r="V32" i="26"/>
  <c r="S32" i="26"/>
  <c r="N32" i="26"/>
  <c r="V31" i="26"/>
  <c r="S31" i="26"/>
  <c r="N31" i="26"/>
  <c r="H66" i="25" l="1"/>
  <c r="G60" i="25" l="1"/>
  <c r="G66" i="25"/>
  <c r="G67" i="25"/>
  <c r="G69" i="25"/>
  <c r="D20" i="18" l="1"/>
  <c r="N64" i="25" l="1"/>
  <c r="K64" i="25" s="1"/>
  <c r="H64" i="25" s="1"/>
  <c r="N65" i="25"/>
  <c r="K65" i="25" s="1"/>
  <c r="H65" i="25" s="1"/>
  <c r="D25" i="18"/>
  <c r="D21" i="18"/>
  <c r="D22" i="18"/>
  <c r="N66" i="26"/>
  <c r="N65" i="26"/>
  <c r="N64" i="26"/>
  <c r="N63" i="26"/>
  <c r="V58" i="26"/>
  <c r="S58" i="26"/>
  <c r="N58" i="26"/>
  <c r="V57" i="26"/>
  <c r="S57" i="26"/>
  <c r="N57" i="26"/>
  <c r="V56" i="26"/>
  <c r="S56" i="26"/>
  <c r="N56" i="26"/>
  <c r="V55" i="26"/>
  <c r="S55" i="26"/>
  <c r="N55" i="26"/>
  <c r="V54" i="26"/>
  <c r="S54" i="26"/>
  <c r="N54" i="26"/>
  <c r="V53" i="26"/>
  <c r="S53" i="26"/>
  <c r="N53" i="26"/>
  <c r="S52" i="26"/>
  <c r="N52" i="26"/>
  <c r="S51" i="26"/>
  <c r="N51" i="26"/>
  <c r="V50" i="26"/>
  <c r="N50" i="26"/>
  <c r="V49" i="26"/>
  <c r="N49" i="26"/>
  <c r="V48" i="26"/>
  <c r="S48" i="26"/>
  <c r="N48" i="26"/>
  <c r="V44" i="26"/>
  <c r="S44" i="26"/>
  <c r="N44" i="26"/>
  <c r="V43" i="26"/>
  <c r="S43" i="26"/>
  <c r="N43" i="26"/>
  <c r="S42" i="26"/>
  <c r="N42" i="26"/>
  <c r="S41" i="26"/>
  <c r="N41" i="26"/>
  <c r="V40" i="26"/>
  <c r="S40" i="26"/>
  <c r="N40" i="26"/>
  <c r="V39" i="26"/>
  <c r="S39" i="26"/>
  <c r="N39" i="26"/>
  <c r="V38" i="26"/>
  <c r="S38" i="26"/>
  <c r="N38" i="26"/>
  <c r="V37" i="26"/>
  <c r="S37" i="26"/>
  <c r="N37" i="26"/>
  <c r="V36" i="26"/>
  <c r="S36" i="26"/>
  <c r="N36" i="26"/>
  <c r="V35" i="26"/>
  <c r="S35" i="26"/>
  <c r="N35" i="26"/>
  <c r="V30" i="26"/>
  <c r="S30" i="26"/>
  <c r="N30" i="26"/>
  <c r="V29" i="26"/>
  <c r="S29" i="26"/>
  <c r="N29" i="26"/>
  <c r="V28" i="26"/>
  <c r="S28" i="26"/>
  <c r="N28" i="26"/>
  <c r="V27" i="26"/>
  <c r="S27" i="26"/>
  <c r="N27" i="26"/>
  <c r="V26" i="26"/>
  <c r="S26" i="26"/>
  <c r="N26" i="26"/>
  <c r="V25" i="26"/>
  <c r="S25" i="26"/>
  <c r="N25" i="26"/>
  <c r="V24" i="26"/>
  <c r="S24" i="26"/>
  <c r="N24" i="26"/>
  <c r="V23" i="26"/>
  <c r="S23" i="26"/>
  <c r="N23" i="26"/>
  <c r="N22" i="26"/>
  <c r="K22" i="26" s="1"/>
  <c r="H22" i="26" s="1"/>
  <c r="N21" i="26"/>
  <c r="K21" i="26" s="1"/>
  <c r="K17" i="26"/>
  <c r="I16" i="26"/>
  <c r="C16" i="26"/>
  <c r="B15" i="26"/>
  <c r="A14" i="26"/>
  <c r="A13" i="26"/>
  <c r="A12" i="26"/>
  <c r="K11" i="26"/>
  <c r="B9" i="26"/>
  <c r="L8" i="26"/>
  <c r="A8" i="26"/>
  <c r="A7" i="26"/>
  <c r="L6" i="26"/>
  <c r="D6" i="26"/>
  <c r="A6" i="26"/>
  <c r="L4" i="26"/>
  <c r="G48" i="25"/>
  <c r="G46" i="25"/>
  <c r="D23" i="18"/>
  <c r="D24" i="18"/>
  <c r="G67" i="26" l="1"/>
  <c r="L11" i="26" s="1"/>
  <c r="K22" i="18" s="1"/>
  <c r="N67" i="26"/>
  <c r="N21" i="25"/>
  <c r="K21" i="25" s="1"/>
  <c r="H21" i="25" s="1"/>
  <c r="N22" i="25"/>
  <c r="N23" i="25"/>
  <c r="N24" i="25"/>
  <c r="K24" i="25" s="1"/>
  <c r="H24" i="25" s="1"/>
  <c r="N25" i="25"/>
  <c r="K25" i="25" s="1"/>
  <c r="H25" i="25" s="1"/>
  <c r="N26" i="25"/>
  <c r="N27" i="25"/>
  <c r="K27" i="25" s="1"/>
  <c r="H27" i="25" s="1"/>
  <c r="N28" i="25"/>
  <c r="N29" i="25"/>
  <c r="K29" i="25" s="1"/>
  <c r="H29" i="25" s="1"/>
  <c r="N30" i="25"/>
  <c r="N31" i="25"/>
  <c r="K31" i="25" s="1"/>
  <c r="H31" i="25" s="1"/>
  <c r="N32" i="25"/>
  <c r="N33" i="25"/>
  <c r="K33" i="25" s="1"/>
  <c r="H33" i="25" s="1"/>
  <c r="N34" i="25"/>
  <c r="K34" i="25" s="1"/>
  <c r="H34" i="25" s="1"/>
  <c r="N35" i="25"/>
  <c r="K35" i="25" s="1"/>
  <c r="H35" i="25" s="1"/>
  <c r="N36" i="25"/>
  <c r="K36" i="25" s="1"/>
  <c r="H36" i="25" s="1"/>
  <c r="N37" i="25"/>
  <c r="K37" i="25" s="1"/>
  <c r="H37" i="25" s="1"/>
  <c r="N38" i="25"/>
  <c r="N39" i="25"/>
  <c r="N40" i="25"/>
  <c r="N41" i="25"/>
  <c r="K41" i="25" s="1"/>
  <c r="H41" i="25" s="1"/>
  <c r="N42" i="25"/>
  <c r="K42" i="25" s="1"/>
  <c r="H42" i="25" s="1"/>
  <c r="N43" i="25"/>
  <c r="K43" i="25" s="1"/>
  <c r="H43" i="25" s="1"/>
  <c r="N44" i="25"/>
  <c r="N45" i="25"/>
  <c r="N46" i="25"/>
  <c r="K46" i="25" s="1"/>
  <c r="H46" i="25" s="1"/>
  <c r="N47" i="25"/>
  <c r="K47" i="25" s="1"/>
  <c r="H47" i="25" s="1"/>
  <c r="N48" i="25"/>
  <c r="K48" i="25" s="1"/>
  <c r="H48" i="25" s="1"/>
  <c r="N49" i="25"/>
  <c r="K49" i="25" s="1"/>
  <c r="H49" i="25" s="1"/>
  <c r="N50" i="25"/>
  <c r="N51" i="25"/>
  <c r="N52" i="25"/>
  <c r="K52" i="25" s="1"/>
  <c r="N53" i="25"/>
  <c r="K53" i="25" s="1"/>
  <c r="N54" i="25"/>
  <c r="N55" i="25"/>
  <c r="K55" i="25" s="1"/>
  <c r="N56" i="25"/>
  <c r="K56" i="25" s="1"/>
  <c r="H56" i="25" s="1"/>
  <c r="N57" i="25"/>
  <c r="K57" i="25" s="1"/>
  <c r="N58" i="25"/>
  <c r="K58" i="25" s="1"/>
  <c r="H58" i="25" s="1"/>
  <c r="N59" i="25"/>
  <c r="N60" i="25"/>
  <c r="N61" i="25"/>
  <c r="N62" i="25"/>
  <c r="N63" i="25"/>
  <c r="K63" i="25" s="1"/>
  <c r="H63" i="25" s="1"/>
  <c r="N66" i="25"/>
  <c r="N67" i="25"/>
  <c r="N68" i="25"/>
  <c r="K68" i="25" s="1"/>
  <c r="H68" i="25" s="1"/>
  <c r="N69" i="25"/>
  <c r="K69" i="25" s="1"/>
  <c r="H69" i="25" s="1"/>
  <c r="N20" i="25"/>
  <c r="K20" i="25" s="1"/>
  <c r="G22" i="25"/>
  <c r="G24" i="25"/>
  <c r="G25" i="25"/>
  <c r="G26" i="25"/>
  <c r="G27" i="25"/>
  <c r="G29" i="25"/>
  <c r="G31" i="25"/>
  <c r="G32" i="25"/>
  <c r="G33" i="25"/>
  <c r="G35" i="25"/>
  <c r="G37" i="25"/>
  <c r="G38" i="25"/>
  <c r="G44" i="25"/>
  <c r="G45" i="25"/>
  <c r="G55" i="25"/>
  <c r="G57" i="25"/>
  <c r="G59" i="25"/>
  <c r="G20" i="25"/>
  <c r="K17" i="25"/>
  <c r="I16" i="25"/>
  <c r="C16" i="25"/>
  <c r="V60" i="25"/>
  <c r="S60" i="25"/>
  <c r="V59" i="25"/>
  <c r="S59" i="25"/>
  <c r="V58" i="25"/>
  <c r="S58" i="25"/>
  <c r="V57" i="25"/>
  <c r="S57" i="25"/>
  <c r="V56" i="25"/>
  <c r="S56" i="25"/>
  <c r="V55" i="25"/>
  <c r="S55" i="25"/>
  <c r="V54" i="25"/>
  <c r="S54" i="25"/>
  <c r="V53" i="25"/>
  <c r="S53" i="25"/>
  <c r="V52" i="25"/>
  <c r="S52" i="25"/>
  <c r="S51" i="25"/>
  <c r="S50" i="25"/>
  <c r="V49" i="25"/>
  <c r="V48" i="25"/>
  <c r="V47" i="25"/>
  <c r="S47" i="25"/>
  <c r="V46" i="25"/>
  <c r="S46" i="25"/>
  <c r="V45" i="25"/>
  <c r="S45" i="25"/>
  <c r="V44" i="25"/>
  <c r="S44" i="25"/>
  <c r="V43" i="25"/>
  <c r="S43" i="25"/>
  <c r="V42" i="25"/>
  <c r="S42" i="25"/>
  <c r="S41" i="25"/>
  <c r="S40" i="25"/>
  <c r="V39" i="25"/>
  <c r="S39" i="25"/>
  <c r="V38" i="25"/>
  <c r="S38" i="25"/>
  <c r="V37" i="25"/>
  <c r="S37" i="25"/>
  <c r="V36" i="25"/>
  <c r="S36" i="25"/>
  <c r="V35" i="25"/>
  <c r="S35" i="25"/>
  <c r="V34" i="25"/>
  <c r="S34" i="25"/>
  <c r="V33" i="25"/>
  <c r="S33" i="25"/>
  <c r="V32" i="25"/>
  <c r="S32" i="25"/>
  <c r="V29" i="25"/>
  <c r="S29" i="25"/>
  <c r="V28" i="25"/>
  <c r="S28" i="25"/>
  <c r="V27" i="25"/>
  <c r="S27" i="25"/>
  <c r="V26" i="25"/>
  <c r="S26" i="25"/>
  <c r="V25" i="25"/>
  <c r="S25" i="25"/>
  <c r="V24" i="25"/>
  <c r="S24" i="25"/>
  <c r="V23" i="25"/>
  <c r="S23" i="25"/>
  <c r="V22" i="25"/>
  <c r="S22" i="25"/>
  <c r="B15" i="25"/>
  <c r="A14" i="25"/>
  <c r="A13" i="25"/>
  <c r="A12" i="25"/>
  <c r="K11" i="25"/>
  <c r="L8" i="25"/>
  <c r="A8" i="25"/>
  <c r="A7" i="25"/>
  <c r="L6" i="25"/>
  <c r="D6" i="25"/>
  <c r="A6" i="25"/>
  <c r="L4" i="25"/>
  <c r="H21" i="26" l="1"/>
  <c r="K22" i="25"/>
  <c r="H22" i="25" s="1"/>
  <c r="K30" i="25"/>
  <c r="H30" i="25" s="1"/>
  <c r="K23" i="25"/>
  <c r="H23" i="25" s="1"/>
  <c r="H66" i="26"/>
  <c r="H57" i="26"/>
  <c r="H58" i="26"/>
  <c r="H64" i="26"/>
  <c r="H65" i="26"/>
  <c r="H63" i="26"/>
  <c r="N70" i="25"/>
  <c r="K28" i="25" s="1"/>
  <c r="H28" i="25" s="1"/>
  <c r="G70" i="25"/>
  <c r="L11" i="25" s="1"/>
  <c r="K21" i="18" s="1"/>
  <c r="D19" i="18"/>
  <c r="R21" i="1"/>
  <c r="U21" i="1"/>
  <c r="R22" i="1"/>
  <c r="U22" i="1"/>
  <c r="R23" i="1"/>
  <c r="U23" i="1"/>
  <c r="R24" i="1"/>
  <c r="U24" i="1"/>
  <c r="R25" i="1"/>
  <c r="U25" i="1"/>
  <c r="R26" i="1"/>
  <c r="U26" i="1"/>
  <c r="R27" i="1"/>
  <c r="R28" i="1"/>
  <c r="R29" i="1"/>
  <c r="U29" i="1"/>
  <c r="R30" i="1"/>
  <c r="U30" i="1"/>
  <c r="R31" i="1"/>
  <c r="U31" i="1"/>
  <c r="R32" i="1"/>
  <c r="U32" i="1"/>
  <c r="R33" i="1"/>
  <c r="U33" i="1"/>
  <c r="R34" i="1"/>
  <c r="R35" i="1"/>
  <c r="R36" i="1"/>
  <c r="U36" i="1"/>
  <c r="R37" i="1"/>
  <c r="U37" i="1"/>
  <c r="R38" i="1"/>
  <c r="U38" i="1"/>
  <c r="R39" i="1"/>
  <c r="U39" i="1"/>
  <c r="R40" i="1"/>
  <c r="R41" i="1"/>
  <c r="R42" i="1"/>
  <c r="U42" i="1"/>
  <c r="R43" i="1"/>
  <c r="U43" i="1"/>
  <c r="R44" i="1"/>
  <c r="U44" i="1"/>
  <c r="R45" i="1"/>
  <c r="U45" i="1"/>
  <c r="R46" i="1"/>
  <c r="U46" i="1"/>
  <c r="R47" i="1"/>
  <c r="U47" i="1"/>
  <c r="R48" i="1"/>
  <c r="U48" i="1"/>
  <c r="R49" i="1"/>
  <c r="R50" i="1"/>
  <c r="R51" i="1"/>
  <c r="U51" i="1"/>
  <c r="R52" i="1"/>
  <c r="U52" i="1"/>
  <c r="R53" i="1"/>
  <c r="U53" i="1"/>
  <c r="R54" i="1"/>
  <c r="U54" i="1"/>
  <c r="R55" i="1"/>
  <c r="U55" i="1"/>
  <c r="R56" i="1"/>
  <c r="U56" i="1"/>
  <c r="R57" i="1"/>
  <c r="R60" i="1"/>
  <c r="U60" i="1"/>
  <c r="R61" i="1"/>
  <c r="U61" i="1"/>
  <c r="R62" i="1"/>
  <c r="U62" i="1"/>
  <c r="R63" i="1"/>
  <c r="U63" i="1"/>
  <c r="R64" i="1"/>
  <c r="U64" i="1"/>
  <c r="R65" i="1"/>
  <c r="U65" i="1"/>
  <c r="R66" i="1"/>
  <c r="U66" i="1"/>
  <c r="K67" i="25" l="1"/>
  <c r="H67" i="25" s="1"/>
  <c r="K62" i="25"/>
  <c r="H62" i="25" s="1"/>
  <c r="K61" i="25"/>
  <c r="H61" i="25" s="1"/>
  <c r="K59" i="25"/>
  <c r="H59" i="25" s="1"/>
  <c r="H67" i="26"/>
  <c r="L14" i="26" s="1"/>
  <c r="H57" i="25"/>
  <c r="H20" i="25"/>
  <c r="H55" i="25"/>
  <c r="L12" i="26" l="1"/>
  <c r="J22" i="18" s="1"/>
  <c r="E22" i="18"/>
  <c r="H70" i="25"/>
  <c r="L14" i="25" s="1"/>
  <c r="D190" i="23"/>
  <c r="E190" i="23" s="1"/>
  <c r="C221" i="23" s="1"/>
  <c r="D221" i="23" s="1"/>
  <c r="E153" i="23"/>
  <c r="F153" i="23" s="1"/>
  <c r="G153" i="23" s="1"/>
  <c r="E115" i="23"/>
  <c r="F115" i="23" s="1"/>
  <c r="E78" i="23"/>
  <c r="A50" i="23"/>
  <c r="A10" i="23"/>
  <c r="A18" i="23" s="1"/>
  <c r="A20" i="23" s="1"/>
  <c r="A22" i="23" s="1"/>
  <c r="A24" i="23" s="1"/>
  <c r="A26" i="23" s="1"/>
  <c r="A28" i="23" s="1"/>
  <c r="A30" i="23" s="1"/>
  <c r="A32" i="23" s="1"/>
  <c r="A34" i="23" s="1"/>
  <c r="A36" i="23" s="1"/>
  <c r="C6" i="23"/>
  <c r="D6" i="23" s="1"/>
  <c r="E6" i="23" s="1"/>
  <c r="F6" i="23" s="1"/>
  <c r="G6" i="23" s="1"/>
  <c r="H6" i="23" s="1"/>
  <c r="I6" i="23" s="1"/>
  <c r="J6" i="23" s="1"/>
  <c r="K6" i="23" s="1"/>
  <c r="L6" i="23" s="1"/>
  <c r="I185" i="21"/>
  <c r="J185" i="21" s="1"/>
  <c r="K185" i="21" s="1"/>
  <c r="L185" i="21" s="1"/>
  <c r="C221" i="21" s="1"/>
  <c r="D221" i="21" s="1"/>
  <c r="A10" i="21"/>
  <c r="A12" i="21" s="1"/>
  <c r="A19" i="21" s="1"/>
  <c r="A21" i="21" s="1"/>
  <c r="A23" i="21" s="1"/>
  <c r="A25" i="21" s="1"/>
  <c r="A27" i="21" s="1"/>
  <c r="A29" i="21" s="1"/>
  <c r="A31" i="21" s="1"/>
  <c r="A33" i="21" s="1"/>
  <c r="A35" i="21" s="1"/>
  <c r="B43" i="21" s="1"/>
  <c r="B46" i="21" s="1"/>
  <c r="A79" i="21" s="1"/>
  <c r="A81" i="21" s="1"/>
  <c r="A83" i="21" s="1"/>
  <c r="A91" i="21" s="1"/>
  <c r="B117" i="21" s="1"/>
  <c r="B119" i="21" s="1"/>
  <c r="B132" i="21" s="1"/>
  <c r="B153" i="21" s="1"/>
  <c r="B162" i="21" s="1"/>
  <c r="B170" i="21" s="1"/>
  <c r="B172" i="21" s="1"/>
  <c r="B174" i="21" s="1"/>
  <c r="B187" i="21" s="1"/>
  <c r="B193" i="21" s="1"/>
  <c r="B198" i="21" s="1"/>
  <c r="B201" i="21" s="1"/>
  <c r="B208" i="21" s="1"/>
  <c r="C114" i="21"/>
  <c r="D114" i="21" s="1"/>
  <c r="E114" i="21" s="1"/>
  <c r="C149" i="21" s="1"/>
  <c r="D149" i="21" s="1"/>
  <c r="E149" i="21" s="1"/>
  <c r="F149" i="21" s="1"/>
  <c r="G149" i="21" s="1"/>
  <c r="F41" i="21"/>
  <c r="C77" i="21" s="1"/>
  <c r="D77" i="21" s="1"/>
  <c r="E77" i="21" s="1"/>
  <c r="L6" i="21"/>
  <c r="M6" i="21" s="1"/>
  <c r="G22" i="10"/>
  <c r="O71" i="12"/>
  <c r="O72" i="12"/>
  <c r="O73" i="12"/>
  <c r="O74" i="12"/>
  <c r="O75" i="12"/>
  <c r="O76" i="12"/>
  <c r="O77" i="12"/>
  <c r="O78" i="12"/>
  <c r="O79" i="12"/>
  <c r="O80" i="12"/>
  <c r="P22" i="10"/>
  <c r="O22" i="10"/>
  <c r="K8" i="1"/>
  <c r="V32" i="10"/>
  <c r="V29" i="10"/>
  <c r="V26" i="10"/>
  <c r="V22" i="10"/>
  <c r="S71" i="10"/>
  <c r="S70" i="10"/>
  <c r="S69" i="10"/>
  <c r="S68" i="10"/>
  <c r="S67" i="10"/>
  <c r="S66" i="10"/>
  <c r="S65" i="10"/>
  <c r="S62" i="10"/>
  <c r="S61" i="10"/>
  <c r="S60" i="10"/>
  <c r="S59" i="10"/>
  <c r="S58" i="10"/>
  <c r="S56" i="10"/>
  <c r="S54" i="10"/>
  <c r="S53" i="10"/>
  <c r="S51" i="10"/>
  <c r="S48" i="10"/>
  <c r="S47" i="10"/>
  <c r="S46" i="10"/>
  <c r="S45" i="10"/>
  <c r="S44" i="10"/>
  <c r="S42" i="10"/>
  <c r="S41" i="10"/>
  <c r="S40" i="10"/>
  <c r="S39" i="10"/>
  <c r="S38" i="10"/>
  <c r="S37" i="10"/>
  <c r="S35" i="10"/>
  <c r="S34" i="10"/>
  <c r="S31" i="10"/>
  <c r="S30" i="10"/>
  <c r="S29" i="10"/>
  <c r="S26" i="10"/>
  <c r="S25" i="10"/>
  <c r="S24" i="10"/>
  <c r="S23" i="10"/>
  <c r="S22" i="10"/>
  <c r="S74" i="10"/>
  <c r="S73" i="10"/>
  <c r="S72" i="10"/>
  <c r="L8" i="10"/>
  <c r="L6" i="10"/>
  <c r="L4" i="10"/>
  <c r="K17" i="10"/>
  <c r="K11" i="10"/>
  <c r="F16" i="10"/>
  <c r="D6" i="10"/>
  <c r="C16" i="10"/>
  <c r="B15" i="10"/>
  <c r="A14" i="10"/>
  <c r="A13" i="10"/>
  <c r="A12" i="10"/>
  <c r="B9" i="10"/>
  <c r="A8" i="10"/>
  <c r="A7" i="10"/>
  <c r="A6" i="10"/>
  <c r="P26" i="10"/>
  <c r="P29" i="10"/>
  <c r="P32" i="10"/>
  <c r="P19" i="10"/>
  <c r="P20" i="10"/>
  <c r="P21"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H22" i="10"/>
  <c r="H23" i="10"/>
  <c r="H24" i="10"/>
  <c r="H25" i="10"/>
  <c r="H26" i="10"/>
  <c r="H29" i="10"/>
  <c r="H30" i="10"/>
  <c r="H31" i="10"/>
  <c r="H34" i="10"/>
  <c r="H35" i="10"/>
  <c r="H37" i="10"/>
  <c r="H38" i="10"/>
  <c r="H39" i="10"/>
  <c r="H40" i="10"/>
  <c r="H41" i="10"/>
  <c r="H42" i="10"/>
  <c r="H44" i="10"/>
  <c r="H45" i="10"/>
  <c r="H46" i="10"/>
  <c r="H47" i="10"/>
  <c r="H48" i="10"/>
  <c r="H51" i="10"/>
  <c r="H53" i="10"/>
  <c r="H54" i="10"/>
  <c r="H56" i="10"/>
  <c r="H58" i="10"/>
  <c r="H59" i="10"/>
  <c r="H60" i="10"/>
  <c r="H61" i="10"/>
  <c r="H62" i="10"/>
  <c r="H65" i="10"/>
  <c r="H66" i="10"/>
  <c r="H67" i="10"/>
  <c r="H68" i="10"/>
  <c r="H69" i="10"/>
  <c r="H70" i="10"/>
  <c r="H71" i="10"/>
  <c r="H19" i="10"/>
  <c r="H20" i="10"/>
  <c r="H21" i="10"/>
  <c r="H27" i="10"/>
  <c r="H28" i="10"/>
  <c r="H32" i="10"/>
  <c r="H33" i="10"/>
  <c r="H49" i="10"/>
  <c r="H50" i="10"/>
  <c r="H63" i="10"/>
  <c r="H64" i="10"/>
  <c r="H72" i="10"/>
  <c r="H73" i="10"/>
  <c r="H74" i="10"/>
  <c r="G23" i="10"/>
  <c r="G24" i="10"/>
  <c r="G25" i="10"/>
  <c r="G26" i="10"/>
  <c r="G29" i="10"/>
  <c r="G30" i="10"/>
  <c r="G31" i="10"/>
  <c r="G34" i="10"/>
  <c r="G35" i="10"/>
  <c r="G37" i="10"/>
  <c r="G38" i="10"/>
  <c r="G39" i="10"/>
  <c r="G40" i="10"/>
  <c r="G41" i="10"/>
  <c r="G42" i="10"/>
  <c r="G44" i="10"/>
  <c r="G45" i="10"/>
  <c r="G46" i="10"/>
  <c r="G47" i="10"/>
  <c r="G48" i="10"/>
  <c r="G51" i="10"/>
  <c r="G53" i="10"/>
  <c r="G54" i="10"/>
  <c r="G56" i="10"/>
  <c r="G58" i="10"/>
  <c r="G59" i="10"/>
  <c r="G60" i="10"/>
  <c r="G61" i="10"/>
  <c r="G62" i="10"/>
  <c r="G65" i="10"/>
  <c r="G66" i="10"/>
  <c r="G67" i="10"/>
  <c r="G68" i="10"/>
  <c r="G69" i="10"/>
  <c r="G70" i="10"/>
  <c r="G71" i="10"/>
  <c r="G19" i="10"/>
  <c r="G20" i="10"/>
  <c r="G21" i="10"/>
  <c r="G27" i="10"/>
  <c r="G28" i="10"/>
  <c r="G32" i="10"/>
  <c r="G33" i="10"/>
  <c r="G49" i="10"/>
  <c r="G50" i="10"/>
  <c r="G63" i="10"/>
  <c r="G64" i="10"/>
  <c r="G72" i="10"/>
  <c r="G73" i="10"/>
  <c r="G74" i="10"/>
  <c r="O26" i="10"/>
  <c r="O29" i="10"/>
  <c r="O32" i="10"/>
  <c r="O19" i="10"/>
  <c r="O20" i="10"/>
  <c r="O21"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O72" i="10"/>
  <c r="O73" i="10"/>
  <c r="O74" i="10"/>
  <c r="K4" i="1"/>
  <c r="K6" i="1"/>
  <c r="J11" i="1"/>
  <c r="D6" i="1"/>
  <c r="J17" i="1"/>
  <c r="H16" i="1"/>
  <c r="C16" i="1"/>
  <c r="B15" i="1"/>
  <c r="A14" i="1"/>
  <c r="A13" i="1"/>
  <c r="A12" i="1"/>
  <c r="B9" i="1"/>
  <c r="A8" i="1"/>
  <c r="A7" i="1"/>
  <c r="A6"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60" i="1"/>
  <c r="F61" i="1"/>
  <c r="F62" i="1"/>
  <c r="F63" i="1"/>
  <c r="F19" i="1"/>
  <c r="F20" i="1"/>
  <c r="F58" i="1"/>
  <c r="F59" i="1"/>
  <c r="F51" i="1"/>
  <c r="F52" i="1"/>
  <c r="F53" i="1"/>
  <c r="F54" i="1"/>
  <c r="F55" i="1"/>
  <c r="F56" i="1"/>
  <c r="F57" i="1"/>
  <c r="F64" i="1"/>
  <c r="F65" i="1"/>
  <c r="F66" i="1"/>
  <c r="M21" i="1"/>
  <c r="M22" i="1"/>
  <c r="M23" i="1"/>
  <c r="M24" i="1"/>
  <c r="M29" i="1"/>
  <c r="M30" i="1"/>
  <c r="M31" i="1"/>
  <c r="M36" i="1"/>
  <c r="M37" i="1"/>
  <c r="M42" i="1"/>
  <c r="M43" i="1"/>
  <c r="M44" i="1"/>
  <c r="M45" i="1"/>
  <c r="M46" i="1"/>
  <c r="M51" i="1"/>
  <c r="M52" i="1"/>
  <c r="M53" i="1"/>
  <c r="M54" i="1"/>
  <c r="M60" i="1"/>
  <c r="M61" i="1"/>
  <c r="M62" i="1"/>
  <c r="M63" i="1"/>
  <c r="M64" i="1"/>
  <c r="M34" i="1"/>
  <c r="M35" i="1"/>
  <c r="M27" i="1"/>
  <c r="M28" i="1"/>
  <c r="M19" i="1"/>
  <c r="M20" i="1"/>
  <c r="M57" i="1"/>
  <c r="M58" i="1"/>
  <c r="M59" i="1"/>
  <c r="M49" i="1"/>
  <c r="M50" i="1"/>
  <c r="M40" i="1"/>
  <c r="M41" i="1"/>
  <c r="M25" i="1"/>
  <c r="M26" i="1"/>
  <c r="M32" i="1"/>
  <c r="M33" i="1"/>
  <c r="M38" i="1"/>
  <c r="M39" i="1"/>
  <c r="M47" i="1"/>
  <c r="M48" i="1"/>
  <c r="M55" i="1"/>
  <c r="M56" i="1"/>
  <c r="M65" i="1"/>
  <c r="M66"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60" i="1"/>
  <c r="G61" i="1"/>
  <c r="G62" i="1"/>
  <c r="G63" i="1"/>
  <c r="G19" i="1"/>
  <c r="G20" i="1"/>
  <c r="G58" i="1"/>
  <c r="G59" i="1"/>
  <c r="G51" i="1"/>
  <c r="G52" i="1"/>
  <c r="G53" i="1"/>
  <c r="G54" i="1"/>
  <c r="G55" i="1"/>
  <c r="G56" i="1"/>
  <c r="G57" i="1"/>
  <c r="G64" i="1"/>
  <c r="G65" i="1"/>
  <c r="G66" i="1"/>
  <c r="N21" i="1"/>
  <c r="N22" i="1"/>
  <c r="N23" i="1"/>
  <c r="N24" i="1"/>
  <c r="N29" i="1"/>
  <c r="N30" i="1"/>
  <c r="N31" i="1"/>
  <c r="N36" i="1"/>
  <c r="N37" i="1"/>
  <c r="N42" i="1"/>
  <c r="N43" i="1"/>
  <c r="N44" i="1"/>
  <c r="N45" i="1"/>
  <c r="N46" i="1"/>
  <c r="N51" i="1"/>
  <c r="N52" i="1"/>
  <c r="N53" i="1"/>
  <c r="N54" i="1"/>
  <c r="N60" i="1"/>
  <c r="N61" i="1"/>
  <c r="N62" i="1"/>
  <c r="N63" i="1"/>
  <c r="N64" i="1"/>
  <c r="N34" i="1"/>
  <c r="N35" i="1"/>
  <c r="N27" i="1"/>
  <c r="N28" i="1"/>
  <c r="N19" i="1"/>
  <c r="N20" i="1"/>
  <c r="N57" i="1"/>
  <c r="N58" i="1"/>
  <c r="N59" i="1"/>
  <c r="N49" i="1"/>
  <c r="N50" i="1"/>
  <c r="N40" i="1"/>
  <c r="N41" i="1"/>
  <c r="N25" i="1"/>
  <c r="N26" i="1"/>
  <c r="N32" i="1"/>
  <c r="N33" i="1"/>
  <c r="N38" i="1"/>
  <c r="N39" i="1"/>
  <c r="N47" i="1"/>
  <c r="N48" i="1"/>
  <c r="N55" i="1"/>
  <c r="N56" i="1"/>
  <c r="N65" i="1"/>
  <c r="N66" i="1"/>
  <c r="V56" i="12"/>
  <c r="V72" i="12"/>
  <c r="V71" i="12"/>
  <c r="V63" i="12"/>
  <c r="V62" i="12"/>
  <c r="V61" i="12"/>
  <c r="V58" i="12"/>
  <c r="V53" i="12"/>
  <c r="V50" i="12"/>
  <c r="V49" i="12"/>
  <c r="V48" i="12"/>
  <c r="V47" i="12"/>
  <c r="V46" i="12"/>
  <c r="V43" i="12"/>
  <c r="V42" i="12"/>
  <c r="V25" i="12"/>
  <c r="V24" i="12"/>
  <c r="V23" i="12"/>
  <c r="V59" i="12"/>
  <c r="V54" i="12"/>
  <c r="V51" i="12"/>
  <c r="V44" i="12"/>
  <c r="V40" i="12"/>
  <c r="V38" i="12"/>
  <c r="V36" i="12"/>
  <c r="V34" i="12"/>
  <c r="V32" i="12"/>
  <c r="V30" i="12"/>
  <c r="V28" i="12"/>
  <c r="V26" i="12"/>
  <c r="V21" i="12"/>
  <c r="V80" i="12"/>
  <c r="V79" i="12"/>
  <c r="V78" i="12"/>
  <c r="V77" i="12"/>
  <c r="V76" i="12"/>
  <c r="V75" i="12"/>
  <c r="V74" i="12"/>
  <c r="V73" i="12"/>
  <c r="V68" i="12"/>
  <c r="V67" i="12"/>
  <c r="V66" i="12"/>
  <c r="V65" i="12"/>
  <c r="V64" i="12"/>
  <c r="S65" i="12"/>
  <c r="S64" i="12"/>
  <c r="S63" i="12"/>
  <c r="S62" i="12"/>
  <c r="S61" i="12"/>
  <c r="S60" i="12"/>
  <c r="S59" i="12"/>
  <c r="S58" i="12"/>
  <c r="S55" i="12"/>
  <c r="S56" i="12"/>
  <c r="S53" i="12"/>
  <c r="S52" i="12"/>
  <c r="S50" i="12"/>
  <c r="S48" i="12"/>
  <c r="S46" i="12"/>
  <c r="S44" i="12"/>
  <c r="S42" i="12"/>
  <c r="S41" i="12"/>
  <c r="S40" i="12"/>
  <c r="S39" i="12"/>
  <c r="S38" i="12"/>
  <c r="S37" i="12"/>
  <c r="S36" i="12"/>
  <c r="S35" i="12"/>
  <c r="S34" i="12"/>
  <c r="S33" i="12"/>
  <c r="S32" i="12"/>
  <c r="S31" i="12"/>
  <c r="S30" i="12"/>
  <c r="S29" i="12"/>
  <c r="S27" i="12"/>
  <c r="S26" i="12"/>
  <c r="S25" i="12"/>
  <c r="S24" i="12"/>
  <c r="S23" i="12"/>
  <c r="S22" i="12"/>
  <c r="S21" i="12"/>
  <c r="S80" i="12"/>
  <c r="S79" i="12"/>
  <c r="S78" i="12"/>
  <c r="S77" i="12"/>
  <c r="S76" i="12"/>
  <c r="S75" i="12"/>
  <c r="S74" i="12"/>
  <c r="S73" i="12"/>
  <c r="S72" i="12"/>
  <c r="S71" i="12"/>
  <c r="S70" i="12"/>
  <c r="S69" i="12"/>
  <c r="S68" i="12"/>
  <c r="S67" i="12"/>
  <c r="S66" i="12"/>
  <c r="L8" i="12"/>
  <c r="L6" i="12"/>
  <c r="L4" i="12"/>
  <c r="K17" i="12"/>
  <c r="K11" i="12"/>
  <c r="D6" i="12"/>
  <c r="F16" i="12"/>
  <c r="C16" i="12"/>
  <c r="B15" i="12"/>
  <c r="A14" i="12"/>
  <c r="A13" i="12"/>
  <c r="A12" i="12"/>
  <c r="B9" i="12"/>
  <c r="A8" i="12"/>
  <c r="A7" i="12"/>
  <c r="A6" i="12"/>
  <c r="H65" i="12"/>
  <c r="G65" i="12"/>
  <c r="H64" i="12"/>
  <c r="G64" i="12"/>
  <c r="H63" i="12"/>
  <c r="G63" i="12"/>
  <c r="H62" i="12"/>
  <c r="G62" i="12"/>
  <c r="H61" i="12"/>
  <c r="G61" i="12"/>
  <c r="H60" i="12"/>
  <c r="G60" i="12"/>
  <c r="H59" i="12"/>
  <c r="G59" i="12"/>
  <c r="H58" i="12"/>
  <c r="G58" i="12"/>
  <c r="H56" i="12"/>
  <c r="G56" i="12"/>
  <c r="H55" i="12"/>
  <c r="G55" i="12"/>
  <c r="H53" i="12"/>
  <c r="G53" i="12"/>
  <c r="H52" i="12"/>
  <c r="G52" i="12"/>
  <c r="H50" i="12"/>
  <c r="G50" i="12"/>
  <c r="H48" i="12"/>
  <c r="G48" i="12"/>
  <c r="H46" i="12"/>
  <c r="G46" i="12"/>
  <c r="G44" i="12"/>
  <c r="H42" i="12"/>
  <c r="G42" i="12"/>
  <c r="H41" i="12"/>
  <c r="G41" i="12"/>
  <c r="H40" i="12"/>
  <c r="G40" i="12"/>
  <c r="H39" i="12"/>
  <c r="G39" i="12"/>
  <c r="H38" i="12"/>
  <c r="G38" i="12"/>
  <c r="H37" i="12"/>
  <c r="G37" i="12"/>
  <c r="H36" i="12"/>
  <c r="G36" i="12"/>
  <c r="H35" i="12"/>
  <c r="G35" i="12"/>
  <c r="H34" i="12"/>
  <c r="G34" i="12"/>
  <c r="H33" i="12"/>
  <c r="G33" i="12"/>
  <c r="H32" i="12"/>
  <c r="G32" i="12"/>
  <c r="G31" i="12"/>
  <c r="H30" i="12"/>
  <c r="G30" i="12"/>
  <c r="H29" i="12"/>
  <c r="G29" i="12"/>
  <c r="G21" i="12"/>
  <c r="G22" i="12"/>
  <c r="G23" i="12"/>
  <c r="G24" i="12"/>
  <c r="G25" i="12"/>
  <c r="G26" i="12"/>
  <c r="G27" i="12"/>
  <c r="G66" i="12"/>
  <c r="G19" i="12"/>
  <c r="G20" i="12"/>
  <c r="G67" i="12"/>
  <c r="G68" i="12"/>
  <c r="G69" i="12"/>
  <c r="G70" i="12"/>
  <c r="G71" i="12"/>
  <c r="G72" i="12"/>
  <c r="G73" i="12"/>
  <c r="G74" i="12"/>
  <c r="G75" i="12"/>
  <c r="G76" i="12"/>
  <c r="G77" i="12"/>
  <c r="G78" i="12"/>
  <c r="G79" i="12"/>
  <c r="G80" i="12"/>
  <c r="O21" i="12"/>
  <c r="O23" i="12"/>
  <c r="O24" i="12"/>
  <c r="O25" i="12"/>
  <c r="O26" i="12"/>
  <c r="O28" i="12"/>
  <c r="O30" i="12"/>
  <c r="O32" i="12"/>
  <c r="O34" i="12"/>
  <c r="O36" i="12"/>
  <c r="O38" i="12"/>
  <c r="O40" i="12"/>
  <c r="O19" i="12"/>
  <c r="O20" i="12"/>
  <c r="H21" i="12"/>
  <c r="H22" i="12"/>
  <c r="H23" i="12"/>
  <c r="H24" i="12"/>
  <c r="H25" i="12"/>
  <c r="H26" i="12"/>
  <c r="H66" i="12"/>
  <c r="H19" i="12"/>
  <c r="H20" i="12"/>
  <c r="H27" i="12"/>
  <c r="H67" i="12"/>
  <c r="H68" i="12"/>
  <c r="H69" i="12"/>
  <c r="H70" i="12"/>
  <c r="H71" i="12"/>
  <c r="H72" i="12"/>
  <c r="H73" i="12"/>
  <c r="H74" i="12"/>
  <c r="H75" i="12"/>
  <c r="H76" i="12"/>
  <c r="H77" i="12"/>
  <c r="H78" i="12"/>
  <c r="H79" i="12"/>
  <c r="H80" i="12"/>
  <c r="P19" i="12"/>
  <c r="P20" i="12"/>
  <c r="P21" i="12"/>
  <c r="P23" i="12"/>
  <c r="P24" i="12"/>
  <c r="P25" i="12"/>
  <c r="P26" i="12"/>
  <c r="P28" i="12"/>
  <c r="P30" i="12"/>
  <c r="P32" i="12"/>
  <c r="P34" i="12"/>
  <c r="P36" i="12"/>
  <c r="P38" i="12"/>
  <c r="P40" i="12"/>
  <c r="P71" i="12"/>
  <c r="P72" i="12"/>
  <c r="P73" i="12"/>
  <c r="P74" i="12"/>
  <c r="P75" i="12"/>
  <c r="P76" i="12"/>
  <c r="P77" i="12"/>
  <c r="P78" i="12"/>
  <c r="P79" i="12"/>
  <c r="P80" i="12"/>
  <c r="U56" i="8"/>
  <c r="U55" i="8"/>
  <c r="U54" i="8"/>
  <c r="U53" i="8"/>
  <c r="U52" i="8"/>
  <c r="U51" i="8"/>
  <c r="U46" i="8"/>
  <c r="U45" i="8"/>
  <c r="U44" i="8"/>
  <c r="U43" i="8"/>
  <c r="U42" i="8"/>
  <c r="U41" i="8"/>
  <c r="U36" i="8"/>
  <c r="U35" i="8"/>
  <c r="U34" i="8"/>
  <c r="U33" i="8"/>
  <c r="U32" i="8"/>
  <c r="U31" i="8"/>
  <c r="U26" i="8"/>
  <c r="U25" i="8"/>
  <c r="U24" i="8"/>
  <c r="U23" i="8"/>
  <c r="U22" i="8"/>
  <c r="U21" i="8"/>
  <c r="R54" i="8"/>
  <c r="R53" i="8"/>
  <c r="R52" i="8"/>
  <c r="R51" i="8"/>
  <c r="R50" i="8"/>
  <c r="R49" i="8"/>
  <c r="R44" i="8"/>
  <c r="R43" i="8"/>
  <c r="R42" i="8"/>
  <c r="R41" i="8"/>
  <c r="R40" i="8"/>
  <c r="R39" i="8"/>
  <c r="R38" i="8"/>
  <c r="R37" i="8"/>
  <c r="R36" i="8"/>
  <c r="R35" i="8"/>
  <c r="R34" i="8"/>
  <c r="R33" i="8"/>
  <c r="R32" i="8"/>
  <c r="R31" i="8"/>
  <c r="R26" i="8"/>
  <c r="R25" i="8"/>
  <c r="R24" i="8"/>
  <c r="R23" i="8"/>
  <c r="R22" i="8"/>
  <c r="R21" i="8"/>
  <c r="U59" i="8"/>
  <c r="U58" i="8"/>
  <c r="U57" i="8"/>
  <c r="U48" i="8"/>
  <c r="U47" i="8"/>
  <c r="U38" i="8"/>
  <c r="U37" i="8"/>
  <c r="U28" i="8"/>
  <c r="U27" i="8"/>
  <c r="R59" i="8"/>
  <c r="R58" i="8"/>
  <c r="R57" i="8"/>
  <c r="R56" i="8"/>
  <c r="R55" i="8"/>
  <c r="R46" i="8"/>
  <c r="R45" i="8"/>
  <c r="R28" i="8"/>
  <c r="R27" i="8"/>
  <c r="J17" i="8"/>
  <c r="K8" i="8"/>
  <c r="K6" i="8"/>
  <c r="K4" i="8"/>
  <c r="J11" i="8"/>
  <c r="D6" i="8"/>
  <c r="H16" i="8"/>
  <c r="C16" i="8"/>
  <c r="B15" i="8"/>
  <c r="A14" i="8"/>
  <c r="A13" i="8"/>
  <c r="A12" i="8"/>
  <c r="B9" i="8"/>
  <c r="A8" i="8"/>
  <c r="A7" i="8"/>
  <c r="A6" i="8"/>
  <c r="F21" i="8"/>
  <c r="F22" i="8"/>
  <c r="F23" i="8"/>
  <c r="F24" i="8"/>
  <c r="F25" i="8"/>
  <c r="F26" i="8"/>
  <c r="F31" i="8"/>
  <c r="F32" i="8"/>
  <c r="F33" i="8"/>
  <c r="F34" i="8"/>
  <c r="F35" i="8"/>
  <c r="F36" i="8"/>
  <c r="F37" i="8"/>
  <c r="F38" i="8"/>
  <c r="F39" i="8"/>
  <c r="F40" i="8"/>
  <c r="F41" i="8"/>
  <c r="F42" i="8"/>
  <c r="F43" i="8"/>
  <c r="F44" i="8"/>
  <c r="F49" i="8"/>
  <c r="F50" i="8"/>
  <c r="F51" i="8"/>
  <c r="F52" i="8"/>
  <c r="F53" i="8"/>
  <c r="F54" i="8"/>
  <c r="F19" i="8"/>
  <c r="F20" i="8"/>
  <c r="F27" i="8"/>
  <c r="F28" i="8"/>
  <c r="F29" i="8"/>
  <c r="F30" i="8"/>
  <c r="F45" i="8"/>
  <c r="F46" i="8"/>
  <c r="F47" i="8"/>
  <c r="F48" i="8"/>
  <c r="F55" i="8"/>
  <c r="F56" i="8"/>
  <c r="F57" i="8"/>
  <c r="F58" i="8"/>
  <c r="F59" i="8"/>
  <c r="F60" i="8"/>
  <c r="F61" i="8"/>
  <c r="F62" i="8"/>
  <c r="F63" i="8"/>
  <c r="F64" i="8"/>
  <c r="F65" i="8"/>
  <c r="F66" i="8"/>
  <c r="M21" i="8"/>
  <c r="M22" i="8"/>
  <c r="M23" i="8"/>
  <c r="M24" i="8"/>
  <c r="M25" i="8"/>
  <c r="M26" i="8"/>
  <c r="M31" i="8"/>
  <c r="M32" i="8"/>
  <c r="M33" i="8"/>
  <c r="M34" i="8"/>
  <c r="M35" i="8"/>
  <c r="M36" i="8"/>
  <c r="M41" i="8"/>
  <c r="M42" i="8"/>
  <c r="M43" i="8"/>
  <c r="M44" i="8"/>
  <c r="M45" i="8"/>
  <c r="M46" i="8"/>
  <c r="M51" i="8"/>
  <c r="M52" i="8"/>
  <c r="M53" i="8"/>
  <c r="M54" i="8"/>
  <c r="M55" i="8"/>
  <c r="M56" i="8"/>
  <c r="M19" i="8"/>
  <c r="M20" i="8"/>
  <c r="M27" i="8"/>
  <c r="M28" i="8"/>
  <c r="M29" i="8"/>
  <c r="M30" i="8"/>
  <c r="M37" i="8"/>
  <c r="M38" i="8"/>
  <c r="M39" i="8"/>
  <c r="M40" i="8"/>
  <c r="M47" i="8"/>
  <c r="M48" i="8"/>
  <c r="M49" i="8"/>
  <c r="M50" i="8"/>
  <c r="M57" i="8"/>
  <c r="M58" i="8"/>
  <c r="M59" i="8"/>
  <c r="M60" i="8"/>
  <c r="M61" i="8"/>
  <c r="M62" i="8"/>
  <c r="M63" i="8"/>
  <c r="M64" i="8"/>
  <c r="M65" i="8"/>
  <c r="M66" i="8"/>
  <c r="G21" i="8"/>
  <c r="G22" i="8"/>
  <c r="G23" i="8"/>
  <c r="G24" i="8"/>
  <c r="G25" i="8"/>
  <c r="G26" i="8"/>
  <c r="G31" i="8"/>
  <c r="G32" i="8"/>
  <c r="G33" i="8"/>
  <c r="G34" i="8"/>
  <c r="G35" i="8"/>
  <c r="G36" i="8"/>
  <c r="G37" i="8"/>
  <c r="G38" i="8"/>
  <c r="G39" i="8"/>
  <c r="G40" i="8"/>
  <c r="G41" i="8"/>
  <c r="G42" i="8"/>
  <c r="G43" i="8"/>
  <c r="G44" i="8"/>
  <c r="G49" i="8"/>
  <c r="G50" i="8"/>
  <c r="G51" i="8"/>
  <c r="G52" i="8"/>
  <c r="G53" i="8"/>
  <c r="G54" i="8"/>
  <c r="G19" i="8"/>
  <c r="G20" i="8"/>
  <c r="G27" i="8"/>
  <c r="G28" i="8"/>
  <c r="G29" i="8"/>
  <c r="G30" i="8"/>
  <c r="G45" i="8"/>
  <c r="G46" i="8"/>
  <c r="G47" i="8"/>
  <c r="G48" i="8"/>
  <c r="G55" i="8"/>
  <c r="G56" i="8"/>
  <c r="G57" i="8"/>
  <c r="G58" i="8"/>
  <c r="G59" i="8"/>
  <c r="G60" i="8"/>
  <c r="G61" i="8"/>
  <c r="G62" i="8"/>
  <c r="G63" i="8"/>
  <c r="G64" i="8"/>
  <c r="G65" i="8"/>
  <c r="G66" i="8"/>
  <c r="N21" i="8"/>
  <c r="N22" i="8"/>
  <c r="N23" i="8"/>
  <c r="N24" i="8"/>
  <c r="N25" i="8"/>
  <c r="N26" i="8"/>
  <c r="N31" i="8"/>
  <c r="N32" i="8"/>
  <c r="N33" i="8"/>
  <c r="N34" i="8"/>
  <c r="N35" i="8"/>
  <c r="N36" i="8"/>
  <c r="N41" i="8"/>
  <c r="N42" i="8"/>
  <c r="N43" i="8"/>
  <c r="N44" i="8"/>
  <c r="N45" i="8"/>
  <c r="N46" i="8"/>
  <c r="N51" i="8"/>
  <c r="N52" i="8"/>
  <c r="N53" i="8"/>
  <c r="N54" i="8"/>
  <c r="N55" i="8"/>
  <c r="N56" i="8"/>
  <c r="N19" i="8"/>
  <c r="N20" i="8"/>
  <c r="N27" i="8"/>
  <c r="N28" i="8"/>
  <c r="N29" i="8"/>
  <c r="N30" i="8"/>
  <c r="N37" i="8"/>
  <c r="N38" i="8"/>
  <c r="N39" i="8"/>
  <c r="N40" i="8"/>
  <c r="N47" i="8"/>
  <c r="N48" i="8"/>
  <c r="N49" i="8"/>
  <c r="N50" i="8"/>
  <c r="N57" i="8"/>
  <c r="N58" i="8"/>
  <c r="N59" i="8"/>
  <c r="N60" i="8"/>
  <c r="N61" i="8"/>
  <c r="N62" i="8"/>
  <c r="N63" i="8"/>
  <c r="N64" i="8"/>
  <c r="N65" i="8"/>
  <c r="N66" i="8"/>
  <c r="V54" i="4"/>
  <c r="V52" i="4"/>
  <c r="V43" i="4"/>
  <c r="V41" i="4"/>
  <c r="V39" i="4"/>
  <c r="V37" i="4"/>
  <c r="V35" i="4"/>
  <c r="V33" i="4"/>
  <c r="V31" i="4"/>
  <c r="V29" i="4"/>
  <c r="V27" i="4"/>
  <c r="V25" i="4"/>
  <c r="V23" i="4"/>
  <c r="V65" i="4"/>
  <c r="V64" i="4"/>
  <c r="V63" i="4"/>
  <c r="V62" i="4"/>
  <c r="V61" i="4"/>
  <c r="V46" i="4"/>
  <c r="V45" i="4"/>
  <c r="V22" i="4"/>
  <c r="V21" i="4"/>
  <c r="V69" i="4"/>
  <c r="V68" i="4"/>
  <c r="V67" i="4"/>
  <c r="V66" i="4"/>
  <c r="V58" i="4"/>
  <c r="V57" i="4"/>
  <c r="V56" i="4"/>
  <c r="V49" i="4"/>
  <c r="V48" i="4"/>
  <c r="V47" i="4"/>
  <c r="S60" i="4"/>
  <c r="S58" i="4"/>
  <c r="S56" i="4"/>
  <c r="S54" i="4"/>
  <c r="S52" i="4"/>
  <c r="S50" i="4"/>
  <c r="S48" i="4"/>
  <c r="S46" i="4"/>
  <c r="S44" i="4"/>
  <c r="S42" i="4"/>
  <c r="S40" i="4"/>
  <c r="S38" i="4"/>
  <c r="S35" i="4"/>
  <c r="S33" i="4"/>
  <c r="S31" i="4"/>
  <c r="S29" i="4"/>
  <c r="S27" i="4"/>
  <c r="S70" i="4"/>
  <c r="S77" i="4"/>
  <c r="S76" i="4"/>
  <c r="S75" i="4"/>
  <c r="S74" i="4"/>
  <c r="S73" i="4"/>
  <c r="S72" i="4"/>
  <c r="S69" i="4"/>
  <c r="S68" i="4"/>
  <c r="S67" i="4"/>
  <c r="S37" i="4"/>
  <c r="S26" i="4"/>
  <c r="S25" i="4"/>
  <c r="S24" i="4"/>
  <c r="S23" i="4"/>
  <c r="S22" i="4"/>
  <c r="S21" i="4"/>
  <c r="S80" i="4"/>
  <c r="S79" i="4"/>
  <c r="S78" i="4"/>
  <c r="S64" i="4"/>
  <c r="S63" i="4"/>
  <c r="S62" i="4"/>
  <c r="L8" i="4"/>
  <c r="L6" i="4"/>
  <c r="L4" i="4"/>
  <c r="K17" i="4"/>
  <c r="K11" i="4"/>
  <c r="D6" i="4"/>
  <c r="F16" i="4"/>
  <c r="C16" i="4"/>
  <c r="B15" i="4"/>
  <c r="A14" i="4"/>
  <c r="A13" i="4"/>
  <c r="A12" i="4"/>
  <c r="B9" i="4"/>
  <c r="A8" i="4"/>
  <c r="A7" i="4"/>
  <c r="A6" i="4"/>
  <c r="G21" i="4"/>
  <c r="G22" i="4"/>
  <c r="G23" i="4"/>
  <c r="G24" i="4"/>
  <c r="G25" i="4"/>
  <c r="G26" i="4"/>
  <c r="G27" i="4"/>
  <c r="G29" i="4"/>
  <c r="G31" i="4"/>
  <c r="G33" i="4"/>
  <c r="G35" i="4"/>
  <c r="G67" i="4"/>
  <c r="G68" i="4"/>
  <c r="G69" i="4"/>
  <c r="G70" i="4"/>
  <c r="G19" i="4"/>
  <c r="G20" i="4"/>
  <c r="G63" i="4"/>
  <c r="G64" i="4"/>
  <c r="G65" i="4"/>
  <c r="G66" i="4"/>
  <c r="O21" i="4"/>
  <c r="O22" i="4"/>
  <c r="O23" i="4"/>
  <c r="O25" i="4"/>
  <c r="O27" i="4"/>
  <c r="O29" i="4"/>
  <c r="O31" i="4"/>
  <c r="O33" i="4"/>
  <c r="O35" i="4"/>
  <c r="O37" i="4"/>
  <c r="O39" i="4"/>
  <c r="O41" i="4"/>
  <c r="O43" i="4"/>
  <c r="O45" i="4"/>
  <c r="O46" i="4"/>
  <c r="O52" i="4"/>
  <c r="O54" i="4"/>
  <c r="O61" i="4"/>
  <c r="O62" i="4"/>
  <c r="O63" i="4"/>
  <c r="O64" i="4"/>
  <c r="O65" i="4"/>
  <c r="O19" i="4"/>
  <c r="O20" i="4"/>
  <c r="O47" i="4"/>
  <c r="O48" i="4"/>
  <c r="O49" i="4"/>
  <c r="O50" i="4"/>
  <c r="O51" i="4"/>
  <c r="O56" i="4"/>
  <c r="O57" i="4"/>
  <c r="O58" i="4"/>
  <c r="O59" i="4"/>
  <c r="O60" i="4"/>
  <c r="O66" i="4"/>
  <c r="O67" i="4"/>
  <c r="O68" i="4"/>
  <c r="O69" i="4"/>
  <c r="O70" i="4"/>
  <c r="O71" i="4"/>
  <c r="O72" i="4"/>
  <c r="O73" i="4"/>
  <c r="O76" i="4"/>
  <c r="O77" i="4"/>
  <c r="O78" i="4"/>
  <c r="O79" i="4"/>
  <c r="O80" i="4"/>
  <c r="H21" i="4"/>
  <c r="H22" i="4"/>
  <c r="H23" i="4"/>
  <c r="H24" i="4"/>
  <c r="H25" i="4"/>
  <c r="H26" i="4"/>
  <c r="H27" i="4"/>
  <c r="H29" i="4"/>
  <c r="H31" i="4"/>
  <c r="H33" i="4"/>
  <c r="H35" i="4"/>
  <c r="H37" i="4"/>
  <c r="H38" i="4"/>
  <c r="H40" i="4"/>
  <c r="H42" i="4"/>
  <c r="H44" i="4"/>
  <c r="H46" i="4"/>
  <c r="H48" i="4"/>
  <c r="H50" i="4"/>
  <c r="H52" i="4"/>
  <c r="H54" i="4"/>
  <c r="H56" i="4"/>
  <c r="H58" i="4"/>
  <c r="H60" i="4"/>
  <c r="H67" i="4"/>
  <c r="H68" i="4"/>
  <c r="H69" i="4"/>
  <c r="H70" i="4"/>
  <c r="H72" i="4"/>
  <c r="H73" i="4"/>
  <c r="H74" i="4"/>
  <c r="H75" i="4"/>
  <c r="H76" i="4"/>
  <c r="H77" i="4"/>
  <c r="H19" i="4"/>
  <c r="H20" i="4"/>
  <c r="H62" i="4"/>
  <c r="H63" i="4"/>
  <c r="H64" i="4"/>
  <c r="H65" i="4"/>
  <c r="H66" i="4"/>
  <c r="H78" i="4"/>
  <c r="H79" i="4"/>
  <c r="H80" i="4"/>
  <c r="P21" i="4"/>
  <c r="P22" i="4"/>
  <c r="P23" i="4"/>
  <c r="P25" i="4"/>
  <c r="P27" i="4"/>
  <c r="P29" i="4"/>
  <c r="P31" i="4"/>
  <c r="P33" i="4"/>
  <c r="P35" i="4"/>
  <c r="P37" i="4"/>
  <c r="P39" i="4"/>
  <c r="P41" i="4"/>
  <c r="P43" i="4"/>
  <c r="P45" i="4"/>
  <c r="P46" i="4"/>
  <c r="P52" i="4"/>
  <c r="P54" i="4"/>
  <c r="P61" i="4"/>
  <c r="P62" i="4"/>
  <c r="P63" i="4"/>
  <c r="P64" i="4"/>
  <c r="P65" i="4"/>
  <c r="P19" i="4"/>
  <c r="P20" i="4"/>
  <c r="P47" i="4"/>
  <c r="P48" i="4"/>
  <c r="P49" i="4"/>
  <c r="P50" i="4"/>
  <c r="P51" i="4"/>
  <c r="P56" i="4"/>
  <c r="P57" i="4"/>
  <c r="P58" i="4"/>
  <c r="P59" i="4"/>
  <c r="P60" i="4"/>
  <c r="P66" i="4"/>
  <c r="P67" i="4"/>
  <c r="P68" i="4"/>
  <c r="P69" i="4"/>
  <c r="P70" i="4"/>
  <c r="P71" i="4"/>
  <c r="P72" i="4"/>
  <c r="P73" i="4"/>
  <c r="P76" i="4"/>
  <c r="P77" i="4"/>
  <c r="P78" i="4"/>
  <c r="P79" i="4"/>
  <c r="P80" i="4"/>
  <c r="AI181" i="15"/>
  <c r="AI179" i="15"/>
  <c r="AI177" i="15"/>
  <c r="AI175" i="15"/>
  <c r="AI173" i="15"/>
  <c r="AI171" i="15"/>
  <c r="AI169" i="15"/>
  <c r="AI167" i="15"/>
  <c r="AI165" i="15"/>
  <c r="AI163" i="15"/>
  <c r="AI161" i="15"/>
  <c r="AI159" i="15"/>
  <c r="AI157" i="15"/>
  <c r="AI155" i="15"/>
  <c r="AI153" i="15"/>
  <c r="AI151" i="15"/>
  <c r="AI149" i="15"/>
  <c r="AI147" i="15"/>
  <c r="AI145" i="15"/>
  <c r="AI143" i="15"/>
  <c r="AI141" i="15"/>
  <c r="AI139" i="15"/>
  <c r="AI137" i="15"/>
  <c r="AI135" i="15"/>
  <c r="AI133" i="15"/>
  <c r="AI131" i="15"/>
  <c r="AI129" i="15"/>
  <c r="AI127" i="15"/>
  <c r="AI125" i="15"/>
  <c r="AI123" i="15"/>
  <c r="AI121" i="15"/>
  <c r="AI119" i="15"/>
  <c r="AI117" i="15"/>
  <c r="AI115" i="15"/>
  <c r="AI113" i="15"/>
  <c r="AI111" i="15"/>
  <c r="AI109" i="15"/>
  <c r="AI107" i="15"/>
  <c r="AI105" i="15"/>
  <c r="AI103" i="15"/>
  <c r="AI101" i="15"/>
  <c r="AI99" i="15"/>
  <c r="AI97" i="15"/>
  <c r="AI95" i="15"/>
  <c r="AI93" i="15"/>
  <c r="AI91" i="15"/>
  <c r="AI89" i="15"/>
  <c r="AI87" i="15"/>
  <c r="AI85" i="15"/>
  <c r="AI83" i="15"/>
  <c r="AI81" i="15"/>
  <c r="AI79" i="15"/>
  <c r="AI77" i="15"/>
  <c r="AI75" i="15"/>
  <c r="AI73" i="15"/>
  <c r="AI71" i="15"/>
  <c r="AI69" i="15"/>
  <c r="AI67" i="15"/>
  <c r="AI65" i="15"/>
  <c r="AI63" i="15"/>
  <c r="AI61" i="15"/>
  <c r="AI59" i="15"/>
  <c r="AI57" i="15"/>
  <c r="AI55" i="15"/>
  <c r="AI53" i="15"/>
  <c r="AI51" i="15"/>
  <c r="AI49" i="15"/>
  <c r="AI47" i="15"/>
  <c r="AI45" i="15"/>
  <c r="AI43" i="15"/>
  <c r="AI41" i="15"/>
  <c r="AI39" i="15"/>
  <c r="AI37" i="15"/>
  <c r="AI35" i="15"/>
  <c r="AI33" i="15"/>
  <c r="AI31" i="15"/>
  <c r="AI29" i="15"/>
  <c r="AI27" i="15"/>
  <c r="AI25" i="15"/>
  <c r="AI23" i="15"/>
  <c r="AI21" i="15"/>
  <c r="AI19" i="15"/>
  <c r="AI17" i="15"/>
  <c r="AC10" i="15"/>
  <c r="AC9" i="15"/>
  <c r="AC7" i="15"/>
  <c r="W7" i="15"/>
  <c r="B11" i="15"/>
  <c r="N11" i="15"/>
  <c r="N9" i="15"/>
  <c r="N8" i="15"/>
  <c r="N7" i="15"/>
  <c r="B9" i="15"/>
  <c r="B8" i="15"/>
  <c r="B7" i="15"/>
  <c r="AI15" i="15"/>
  <c r="AI181" i="16"/>
  <c r="AI179" i="16"/>
  <c r="AI177" i="16"/>
  <c r="AI175" i="16"/>
  <c r="AI173" i="16"/>
  <c r="AI171" i="16"/>
  <c r="AI169" i="16"/>
  <c r="AI167" i="16"/>
  <c r="AI165" i="16"/>
  <c r="AI163" i="16"/>
  <c r="AI161" i="16"/>
  <c r="AI159" i="16"/>
  <c r="AI157" i="16"/>
  <c r="AI155" i="16"/>
  <c r="AI153" i="16"/>
  <c r="AI151" i="16"/>
  <c r="AI149" i="16"/>
  <c r="AI147" i="16"/>
  <c r="AI145" i="16"/>
  <c r="AI143" i="16"/>
  <c r="AI141" i="16"/>
  <c r="AI139" i="16"/>
  <c r="AI137" i="16"/>
  <c r="AI135" i="16"/>
  <c r="AI133" i="16"/>
  <c r="AI131" i="16"/>
  <c r="AI129" i="16"/>
  <c r="AI127" i="16"/>
  <c r="AI125" i="16"/>
  <c r="AI123" i="16"/>
  <c r="AI121" i="16"/>
  <c r="AI119" i="16"/>
  <c r="AI117" i="16"/>
  <c r="AI115" i="16"/>
  <c r="AI113" i="16"/>
  <c r="AI111" i="16"/>
  <c r="AI109" i="16"/>
  <c r="AI107" i="16"/>
  <c r="AI105" i="16"/>
  <c r="AI103" i="16"/>
  <c r="AI101" i="16"/>
  <c r="AI99" i="16"/>
  <c r="AI97" i="16"/>
  <c r="AI95" i="16"/>
  <c r="AI93" i="16"/>
  <c r="AI91" i="16"/>
  <c r="AI89" i="16"/>
  <c r="AI87" i="16"/>
  <c r="AI85" i="16"/>
  <c r="AI83" i="16"/>
  <c r="AI81" i="16"/>
  <c r="AI79" i="16"/>
  <c r="AI77" i="16"/>
  <c r="AI75" i="16"/>
  <c r="AI73" i="16"/>
  <c r="AI71" i="16"/>
  <c r="AI69" i="16"/>
  <c r="AI67" i="16"/>
  <c r="AI65" i="16"/>
  <c r="AI63" i="16"/>
  <c r="AI61" i="16"/>
  <c r="AI59" i="16"/>
  <c r="AI57" i="16"/>
  <c r="AI55" i="16"/>
  <c r="AI53" i="16"/>
  <c r="AI51" i="16"/>
  <c r="AI49" i="16"/>
  <c r="AI47" i="16"/>
  <c r="AI45" i="16"/>
  <c r="AI43" i="16"/>
  <c r="AI41" i="16"/>
  <c r="AI39" i="16"/>
  <c r="AI37" i="16"/>
  <c r="AI35" i="16"/>
  <c r="AI33" i="16"/>
  <c r="AI31" i="16"/>
  <c r="AI29" i="16"/>
  <c r="AI27" i="16"/>
  <c r="AI25" i="16"/>
  <c r="AI23" i="16"/>
  <c r="AI21" i="16"/>
  <c r="AI19" i="16"/>
  <c r="AI17" i="16"/>
  <c r="AD10" i="16"/>
  <c r="AD9" i="16"/>
  <c r="AD7" i="16"/>
  <c r="X7" i="16"/>
  <c r="N11" i="16"/>
  <c r="N9" i="16"/>
  <c r="N8" i="16"/>
  <c r="N7" i="16"/>
  <c r="B11" i="16"/>
  <c r="B9" i="16"/>
  <c r="B8" i="16"/>
  <c r="B7" i="16"/>
  <c r="AI15" i="16"/>
  <c r="P81" i="4" l="1"/>
  <c r="P81" i="12"/>
  <c r="L12" i="25"/>
  <c r="J21" i="18" s="1"/>
  <c r="E21" i="18"/>
  <c r="H75" i="10"/>
  <c r="N67" i="1"/>
  <c r="O81" i="4"/>
  <c r="G81" i="4"/>
  <c r="O75" i="10"/>
  <c r="D27" i="18"/>
  <c r="D26" i="18"/>
  <c r="F67" i="8"/>
  <c r="O81" i="12"/>
  <c r="G75" i="10"/>
  <c r="G67" i="8"/>
  <c r="N67" i="8"/>
  <c r="P75" i="10"/>
  <c r="G81" i="12"/>
  <c r="M67" i="1"/>
  <c r="F67" i="1"/>
  <c r="M67" i="8"/>
  <c r="H81" i="4"/>
  <c r="H81" i="12"/>
  <c r="G67" i="1"/>
  <c r="L11" i="4" l="1"/>
  <c r="K25" i="18" s="1"/>
  <c r="L14" i="4"/>
  <c r="E25" i="18" s="1"/>
  <c r="L11" i="12"/>
  <c r="K24" i="18" s="1"/>
  <c r="L14" i="12"/>
  <c r="E24" i="18" s="1"/>
  <c r="L11" i="10"/>
  <c r="K23" i="18" s="1"/>
  <c r="L14" i="10"/>
  <c r="E23" i="18" s="1"/>
  <c r="K11" i="8"/>
  <c r="K20" i="18" s="1"/>
  <c r="K14" i="8"/>
  <c r="E20" i="18" s="1"/>
  <c r="K14" i="1"/>
  <c r="K12" i="1" s="1"/>
  <c r="J19" i="18" s="1"/>
  <c r="K11" i="1"/>
  <c r="K19" i="18" s="1"/>
  <c r="L12" i="4" l="1"/>
  <c r="J25" i="18" s="1"/>
  <c r="L12" i="12"/>
  <c r="J24" i="18" s="1"/>
  <c r="L12" i="10"/>
  <c r="J23" i="18" s="1"/>
  <c r="K12" i="8"/>
  <c r="E19" i="18"/>
  <c r="K14" i="18" s="1"/>
  <c r="J20" i="18" l="1"/>
  <c r="K12" i="18" s="1"/>
  <c r="K1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Cherry</author>
    <author>Craig J. Ordmandy</author>
  </authors>
  <commentList>
    <comment ref="U15" authorId="0" shapeId="0" xr:uid="{00000000-0006-0000-0900-00000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5" authorId="1" shapeId="0" xr:uid="{00000000-0006-0000-0900-00000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7" authorId="0" shapeId="0" xr:uid="{00000000-0006-0000-0900-00000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7" authorId="1" shapeId="0" xr:uid="{00000000-0006-0000-0900-00000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9" authorId="0" shapeId="0" xr:uid="{00000000-0006-0000-0900-00000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9" authorId="1" shapeId="0" xr:uid="{00000000-0006-0000-0900-00000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21" authorId="0" shapeId="0" xr:uid="{00000000-0006-0000-0900-00000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21" authorId="1" shapeId="0" xr:uid="{00000000-0006-0000-0900-00000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23" authorId="0" shapeId="0" xr:uid="{00000000-0006-0000-0900-00000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23" authorId="1" shapeId="0" xr:uid="{00000000-0006-0000-0900-00000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25" authorId="0" shapeId="0" xr:uid="{00000000-0006-0000-0900-00000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25" authorId="1" shapeId="0" xr:uid="{00000000-0006-0000-0900-00000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27" authorId="0" shapeId="0" xr:uid="{00000000-0006-0000-0900-00000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27" authorId="1" shapeId="0" xr:uid="{00000000-0006-0000-0900-00000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29" authorId="0" shapeId="0" xr:uid="{00000000-0006-0000-0900-00000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29" authorId="1" shapeId="0" xr:uid="{00000000-0006-0000-0900-00001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31" authorId="0" shapeId="0" xr:uid="{00000000-0006-0000-0900-00001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31" authorId="1" shapeId="0" xr:uid="{00000000-0006-0000-0900-00001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33" authorId="0" shapeId="0" xr:uid="{00000000-0006-0000-0900-00001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33" authorId="1" shapeId="0" xr:uid="{00000000-0006-0000-0900-00001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35" authorId="0" shapeId="0" xr:uid="{00000000-0006-0000-0900-00001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35" authorId="1" shapeId="0" xr:uid="{00000000-0006-0000-0900-00001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37" authorId="0" shapeId="0" xr:uid="{00000000-0006-0000-0900-00001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37" authorId="1" shapeId="0" xr:uid="{00000000-0006-0000-0900-00001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39" authorId="0" shapeId="0" xr:uid="{00000000-0006-0000-0900-00001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39" authorId="1" shapeId="0" xr:uid="{00000000-0006-0000-0900-00001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41" authorId="0" shapeId="0" xr:uid="{00000000-0006-0000-0900-00001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41" authorId="1" shapeId="0" xr:uid="{00000000-0006-0000-0900-00001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43" authorId="0" shapeId="0" xr:uid="{00000000-0006-0000-0900-00001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43" authorId="1" shapeId="0" xr:uid="{00000000-0006-0000-0900-00001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45" authorId="0" shapeId="0" xr:uid="{00000000-0006-0000-0900-00001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45" authorId="1" shapeId="0" xr:uid="{00000000-0006-0000-0900-00002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47" authorId="0" shapeId="0" xr:uid="{00000000-0006-0000-0900-00002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47" authorId="1" shapeId="0" xr:uid="{00000000-0006-0000-0900-00002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49" authorId="0" shapeId="0" xr:uid="{00000000-0006-0000-0900-00002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49" authorId="1" shapeId="0" xr:uid="{00000000-0006-0000-0900-00002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51" authorId="0" shapeId="0" xr:uid="{00000000-0006-0000-0900-00002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51" authorId="1" shapeId="0" xr:uid="{00000000-0006-0000-0900-00002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53" authorId="0" shapeId="0" xr:uid="{00000000-0006-0000-0900-00002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53" authorId="1" shapeId="0" xr:uid="{00000000-0006-0000-0900-00002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55" authorId="0" shapeId="0" xr:uid="{00000000-0006-0000-0900-00002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55" authorId="1" shapeId="0" xr:uid="{00000000-0006-0000-0900-00002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57" authorId="0" shapeId="0" xr:uid="{00000000-0006-0000-0900-00002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57" authorId="1" shapeId="0" xr:uid="{00000000-0006-0000-0900-00002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59" authorId="0" shapeId="0" xr:uid="{00000000-0006-0000-0900-00002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59" authorId="1" shapeId="0" xr:uid="{00000000-0006-0000-0900-00002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61" authorId="0" shapeId="0" xr:uid="{00000000-0006-0000-0900-00002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61" authorId="1" shapeId="0" xr:uid="{00000000-0006-0000-0900-00003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63" authorId="0" shapeId="0" xr:uid="{00000000-0006-0000-0900-00003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63" authorId="1" shapeId="0" xr:uid="{00000000-0006-0000-0900-00003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65" authorId="0" shapeId="0" xr:uid="{00000000-0006-0000-0900-00003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65" authorId="1" shapeId="0" xr:uid="{00000000-0006-0000-0900-00003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67" authorId="0" shapeId="0" xr:uid="{00000000-0006-0000-0900-00003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67" authorId="1" shapeId="0" xr:uid="{00000000-0006-0000-0900-00003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69" authorId="0" shapeId="0" xr:uid="{00000000-0006-0000-0900-00003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69" authorId="1" shapeId="0" xr:uid="{00000000-0006-0000-0900-00003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71" authorId="0" shapeId="0" xr:uid="{00000000-0006-0000-0900-00003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71" authorId="1" shapeId="0" xr:uid="{00000000-0006-0000-0900-00003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73" authorId="0" shapeId="0" xr:uid="{00000000-0006-0000-0900-00003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73" authorId="1" shapeId="0" xr:uid="{00000000-0006-0000-0900-00003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75" authorId="0" shapeId="0" xr:uid="{00000000-0006-0000-0900-00003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75" authorId="1" shapeId="0" xr:uid="{00000000-0006-0000-0900-00003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77" authorId="0" shapeId="0" xr:uid="{00000000-0006-0000-0900-00003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77" authorId="1" shapeId="0" xr:uid="{00000000-0006-0000-0900-00004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79" authorId="0" shapeId="0" xr:uid="{00000000-0006-0000-0900-00004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79" authorId="1" shapeId="0" xr:uid="{00000000-0006-0000-0900-00004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81" authorId="0" shapeId="0" xr:uid="{00000000-0006-0000-0900-00004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81" authorId="1" shapeId="0" xr:uid="{00000000-0006-0000-0900-00004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83" authorId="0" shapeId="0" xr:uid="{00000000-0006-0000-0900-00004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83" authorId="1" shapeId="0" xr:uid="{00000000-0006-0000-0900-00004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85" authorId="0" shapeId="0" xr:uid="{00000000-0006-0000-0900-00004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85" authorId="1" shapeId="0" xr:uid="{00000000-0006-0000-0900-00004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87" authorId="0" shapeId="0" xr:uid="{00000000-0006-0000-0900-00004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87" authorId="1" shapeId="0" xr:uid="{00000000-0006-0000-0900-00004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89" authorId="0" shapeId="0" xr:uid="{00000000-0006-0000-0900-00004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89" authorId="1" shapeId="0" xr:uid="{00000000-0006-0000-0900-00004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91" authorId="0" shapeId="0" xr:uid="{00000000-0006-0000-0900-00004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91" authorId="1" shapeId="0" xr:uid="{00000000-0006-0000-0900-00004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93" authorId="0" shapeId="0" xr:uid="{00000000-0006-0000-0900-00004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93" authorId="1" shapeId="0" xr:uid="{00000000-0006-0000-0900-00005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95" authorId="0" shapeId="0" xr:uid="{00000000-0006-0000-0900-00005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95" authorId="1" shapeId="0" xr:uid="{00000000-0006-0000-0900-00005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97" authorId="0" shapeId="0" xr:uid="{00000000-0006-0000-0900-00005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97" authorId="1" shapeId="0" xr:uid="{00000000-0006-0000-0900-00005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99" authorId="0" shapeId="0" xr:uid="{00000000-0006-0000-0900-00005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99" authorId="1" shapeId="0" xr:uid="{00000000-0006-0000-0900-00005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01" authorId="0" shapeId="0" xr:uid="{00000000-0006-0000-0900-00005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01" authorId="1" shapeId="0" xr:uid="{00000000-0006-0000-0900-00005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03" authorId="0" shapeId="0" xr:uid="{00000000-0006-0000-0900-00005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03" authorId="1" shapeId="0" xr:uid="{00000000-0006-0000-0900-00005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05" authorId="0" shapeId="0" xr:uid="{00000000-0006-0000-0900-00005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05" authorId="1" shapeId="0" xr:uid="{00000000-0006-0000-0900-00005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07" authorId="0" shapeId="0" xr:uid="{00000000-0006-0000-0900-00005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07" authorId="1" shapeId="0" xr:uid="{00000000-0006-0000-0900-00005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09" authorId="0" shapeId="0" xr:uid="{00000000-0006-0000-0900-00005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09" authorId="1" shapeId="0" xr:uid="{00000000-0006-0000-0900-00006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11" authorId="0" shapeId="0" xr:uid="{00000000-0006-0000-0900-00006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11" authorId="1" shapeId="0" xr:uid="{00000000-0006-0000-0900-00006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13" authorId="0" shapeId="0" xr:uid="{00000000-0006-0000-0900-00006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13" authorId="1" shapeId="0" xr:uid="{00000000-0006-0000-0900-00006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15" authorId="0" shapeId="0" xr:uid="{00000000-0006-0000-0900-00006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15" authorId="1" shapeId="0" xr:uid="{00000000-0006-0000-0900-00006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17" authorId="0" shapeId="0" xr:uid="{00000000-0006-0000-0900-00006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17" authorId="1" shapeId="0" xr:uid="{00000000-0006-0000-0900-00006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19" authorId="0" shapeId="0" xr:uid="{00000000-0006-0000-0900-00006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19" authorId="1" shapeId="0" xr:uid="{00000000-0006-0000-0900-00006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21" authorId="0" shapeId="0" xr:uid="{00000000-0006-0000-0900-00006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21" authorId="1" shapeId="0" xr:uid="{00000000-0006-0000-0900-00006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23" authorId="0" shapeId="0" xr:uid="{00000000-0006-0000-0900-00006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23" authorId="1" shapeId="0" xr:uid="{00000000-0006-0000-0900-00006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25" authorId="0" shapeId="0" xr:uid="{00000000-0006-0000-0900-00006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25" authorId="1" shapeId="0" xr:uid="{00000000-0006-0000-0900-00007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27" authorId="0" shapeId="0" xr:uid="{00000000-0006-0000-0900-00007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27" authorId="1" shapeId="0" xr:uid="{00000000-0006-0000-0900-00007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29" authorId="0" shapeId="0" xr:uid="{00000000-0006-0000-0900-00007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29" authorId="1" shapeId="0" xr:uid="{00000000-0006-0000-0900-00007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31" authorId="0" shapeId="0" xr:uid="{00000000-0006-0000-0900-00007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31" authorId="1" shapeId="0" xr:uid="{00000000-0006-0000-0900-00007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33" authorId="0" shapeId="0" xr:uid="{00000000-0006-0000-0900-00007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33" authorId="1" shapeId="0" xr:uid="{00000000-0006-0000-0900-00007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35" authorId="0" shapeId="0" xr:uid="{00000000-0006-0000-0900-00007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35" authorId="1" shapeId="0" xr:uid="{00000000-0006-0000-0900-00007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37" authorId="0" shapeId="0" xr:uid="{00000000-0006-0000-0900-00007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37" authorId="1" shapeId="0" xr:uid="{00000000-0006-0000-0900-00007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39" authorId="0" shapeId="0" xr:uid="{00000000-0006-0000-0900-00007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39" authorId="1" shapeId="0" xr:uid="{00000000-0006-0000-0900-00007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41" authorId="0" shapeId="0" xr:uid="{00000000-0006-0000-0900-00007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41" authorId="1" shapeId="0" xr:uid="{00000000-0006-0000-0900-00008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43" authorId="0" shapeId="0" xr:uid="{00000000-0006-0000-0900-00008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43" authorId="1" shapeId="0" xr:uid="{00000000-0006-0000-0900-00008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45" authorId="0" shapeId="0" xr:uid="{00000000-0006-0000-0900-00008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45" authorId="1" shapeId="0" xr:uid="{00000000-0006-0000-0900-00008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47" authorId="0" shapeId="0" xr:uid="{00000000-0006-0000-0900-00008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47" authorId="1" shapeId="0" xr:uid="{00000000-0006-0000-0900-00008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49" authorId="0" shapeId="0" xr:uid="{00000000-0006-0000-0900-00008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49" authorId="1" shapeId="0" xr:uid="{00000000-0006-0000-0900-00008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51" authorId="0" shapeId="0" xr:uid="{00000000-0006-0000-0900-00008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51" authorId="1" shapeId="0" xr:uid="{00000000-0006-0000-0900-00008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53" authorId="0" shapeId="0" xr:uid="{00000000-0006-0000-0900-00008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53" authorId="1" shapeId="0" xr:uid="{00000000-0006-0000-0900-00008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55" authorId="0" shapeId="0" xr:uid="{00000000-0006-0000-0900-00008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55" authorId="1" shapeId="0" xr:uid="{00000000-0006-0000-0900-00008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57" authorId="0" shapeId="0" xr:uid="{00000000-0006-0000-0900-00008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57" authorId="1" shapeId="0" xr:uid="{00000000-0006-0000-0900-00009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59" authorId="0" shapeId="0" xr:uid="{00000000-0006-0000-0900-00009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59" authorId="1" shapeId="0" xr:uid="{00000000-0006-0000-0900-00009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61" authorId="0" shapeId="0" xr:uid="{00000000-0006-0000-0900-00009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61" authorId="1" shapeId="0" xr:uid="{00000000-0006-0000-0900-00009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63" authorId="0" shapeId="0" xr:uid="{00000000-0006-0000-0900-00009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63" authorId="1" shapeId="0" xr:uid="{00000000-0006-0000-0900-00009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65" authorId="0" shapeId="0" xr:uid="{00000000-0006-0000-0900-00009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65" authorId="1" shapeId="0" xr:uid="{00000000-0006-0000-0900-00009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67" authorId="0" shapeId="0" xr:uid="{00000000-0006-0000-0900-00009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67" authorId="1" shapeId="0" xr:uid="{00000000-0006-0000-0900-00009A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69" authorId="0" shapeId="0" xr:uid="{00000000-0006-0000-0900-00009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69" authorId="1" shapeId="0" xr:uid="{00000000-0006-0000-0900-00009C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71" authorId="0" shapeId="0" xr:uid="{00000000-0006-0000-0900-00009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71" authorId="1" shapeId="0" xr:uid="{00000000-0006-0000-0900-00009E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73" authorId="0" shapeId="0" xr:uid="{00000000-0006-0000-0900-00009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73" authorId="1" shapeId="0" xr:uid="{00000000-0006-0000-0900-0000A0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75" authorId="0" shapeId="0" xr:uid="{00000000-0006-0000-0900-0000A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75" authorId="1" shapeId="0" xr:uid="{00000000-0006-0000-0900-0000A2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77" authorId="0" shapeId="0" xr:uid="{00000000-0006-0000-0900-0000A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77" authorId="1" shapeId="0" xr:uid="{00000000-0006-0000-0900-0000A4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79" authorId="0" shapeId="0" xr:uid="{00000000-0006-0000-0900-0000A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79" authorId="1" shapeId="0" xr:uid="{00000000-0006-0000-0900-0000A6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 ref="U181" authorId="0" shapeId="0" xr:uid="{00000000-0006-0000-0900-0000A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F181" authorId="1" shapeId="0" xr:uid="{00000000-0006-0000-0900-0000A8000000}">
      <text>
        <r>
          <rPr>
            <b/>
            <sz val="8"/>
            <color indexed="81"/>
            <rFont val="Tahoma"/>
            <family val="2"/>
          </rPr>
          <t>ET/B = Top &amp; Bottom Channel Prep Only.
FB = Flush Bolts @ 12" Center Lines.
FB18 = Flush Bolts @ 18" Top &amp; 12" Bottom.
FB24 = Flush Bolts @ 24" Top &amp; 12" Bottom.
FB30 = Flush Bolts @ 30" Top &amp; 12" Bottom.
FB36 = Flush Bolts @ 36" Top &amp; 12" Bottom.
See Notes = All Other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Cherry</author>
  </authors>
  <commentList>
    <comment ref="R15" authorId="0" shapeId="0" xr:uid="{00000000-0006-0000-0A00-000001000000}">
      <text>
        <r>
          <rPr>
            <b/>
            <sz val="8"/>
            <color indexed="81"/>
            <rFont val="Tahoma"/>
            <family val="2"/>
          </rPr>
          <t>UR = UNEQUAL RABBET
ER = EQUAL RABBET
SR = SINGLE RABBET
CF = COMMUNICATING
CO = CASED OPENING
DE = DOUBLE EGRESS</t>
        </r>
      </text>
    </comment>
    <comment ref="V15" authorId="0" shapeId="0" xr:uid="{00000000-0006-0000-0A00-000002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5" authorId="0" shapeId="0" xr:uid="{00000000-0006-0000-0A00-000003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5" authorId="0" shapeId="0" xr:uid="{00000000-0006-0000-0A00-000004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5" authorId="0" shapeId="0" xr:uid="{00000000-0006-0000-0A00-000005000000}">
      <text>
        <r>
          <rPr>
            <b/>
            <sz val="8"/>
            <color indexed="81"/>
            <rFont val="Tahoma"/>
            <family val="2"/>
          </rPr>
          <t>2 = LOWER 2 HINGES ONLY
4 = FULL 4 HNG DUTCH FRAME
5 = SPCL FULL DUTCH FRAME</t>
        </r>
        <r>
          <rPr>
            <sz val="8"/>
            <color indexed="81"/>
            <rFont val="Tahoma"/>
            <family val="2"/>
          </rPr>
          <t xml:space="preserve">
</t>
        </r>
      </text>
    </comment>
    <comment ref="AG15" authorId="0" shapeId="0" xr:uid="{00000000-0006-0000-0A00-000006000000}">
      <text>
        <r>
          <rPr>
            <b/>
            <sz val="8"/>
            <color indexed="81"/>
            <rFont val="Tahoma"/>
            <family val="2"/>
          </rPr>
          <t xml:space="preserve">UB = UNIT BUNDLE
FW = FACE WELD
CW = CONTINUOUS WELD
KD=KNOCK DOWN FRAME, NOT WELDED
</t>
        </r>
      </text>
    </comment>
    <comment ref="R17" authorId="0" shapeId="0" xr:uid="{00000000-0006-0000-0A00-000007000000}">
      <text>
        <r>
          <rPr>
            <b/>
            <sz val="8"/>
            <color indexed="81"/>
            <rFont val="Tahoma"/>
            <family val="2"/>
          </rPr>
          <t>UR = UNEQUAL RABBET
ER = EQUAL RABBET
SR = SINGLE RABBET
CFE = COMMUNICATING
CO = CASED OPENING
DE = DOUBLE EGRESS</t>
        </r>
      </text>
    </comment>
    <comment ref="V17" authorId="0" shapeId="0" xr:uid="{00000000-0006-0000-0A00-000008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7" authorId="0" shapeId="0" xr:uid="{00000000-0006-0000-0A00-000009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7" authorId="0" shapeId="0" xr:uid="{00000000-0006-0000-0A00-00000A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7" authorId="0" shapeId="0" xr:uid="{00000000-0006-0000-0A00-00000B000000}">
      <text>
        <r>
          <rPr>
            <b/>
            <sz val="8"/>
            <color indexed="81"/>
            <rFont val="Tahoma"/>
            <family val="2"/>
          </rPr>
          <t>2 = LOWER 2 HINGES ONLY
4 = FULL 4 HNG DUTCH FRAME
5 = SPCL FULL DUTCH FRAME</t>
        </r>
        <r>
          <rPr>
            <sz val="8"/>
            <color indexed="81"/>
            <rFont val="Tahoma"/>
            <family val="2"/>
          </rPr>
          <t xml:space="preserve">
</t>
        </r>
      </text>
    </comment>
    <comment ref="AG17" authorId="0" shapeId="0" xr:uid="{00000000-0006-0000-0A00-00000C000000}">
      <text>
        <r>
          <rPr>
            <b/>
            <sz val="8"/>
            <color indexed="81"/>
            <rFont val="Tahoma"/>
            <family val="2"/>
          </rPr>
          <t>UB = UNIT BUNDLE
FW = FACE WELD
CW = CONTINUOUS WELD
KD=KNOCK DOWN FRAME, NOT WELDED</t>
        </r>
      </text>
    </comment>
    <comment ref="R19" authorId="0" shapeId="0" xr:uid="{00000000-0006-0000-0A00-00000D000000}">
      <text>
        <r>
          <rPr>
            <b/>
            <sz val="8"/>
            <color indexed="81"/>
            <rFont val="Tahoma"/>
            <family val="2"/>
          </rPr>
          <t>UR = UNEQUAL RABBET
ER = EQUAL RABBET
SR = SINGLE RABBET
CFE = COMMUNICATING
CO = CASED OPENING
DE = DOUBLE EGRESS</t>
        </r>
      </text>
    </comment>
    <comment ref="V19" authorId="0" shapeId="0" xr:uid="{00000000-0006-0000-0A00-00000E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9" authorId="0" shapeId="0" xr:uid="{00000000-0006-0000-0A00-00000F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9" authorId="0" shapeId="0" xr:uid="{00000000-0006-0000-0A00-000010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9" authorId="0" shapeId="0" xr:uid="{00000000-0006-0000-0A00-000011000000}">
      <text>
        <r>
          <rPr>
            <b/>
            <sz val="8"/>
            <color indexed="81"/>
            <rFont val="Tahoma"/>
            <family val="2"/>
          </rPr>
          <t>2 = LOWER 2 HINGES ONLY
4 = FULL 4 HNG DUTCH FRAME
5 = SPCL FULL DUTCH FRAME</t>
        </r>
        <r>
          <rPr>
            <sz val="8"/>
            <color indexed="81"/>
            <rFont val="Tahoma"/>
            <family val="2"/>
          </rPr>
          <t xml:space="preserve">
</t>
        </r>
      </text>
    </comment>
    <comment ref="AG19" authorId="0" shapeId="0" xr:uid="{00000000-0006-0000-0A00-000012000000}">
      <text>
        <r>
          <rPr>
            <b/>
            <sz val="8"/>
            <color indexed="81"/>
            <rFont val="Tahoma"/>
            <family val="2"/>
          </rPr>
          <t>UB = UNIT BUNDLE
FW = FACE WELD
CW = CONTINUOUS WELD
KD=KNOCK DOWN FRAME, NOT WELDED</t>
        </r>
      </text>
    </comment>
    <comment ref="R21" authorId="0" shapeId="0" xr:uid="{00000000-0006-0000-0A00-000013000000}">
      <text>
        <r>
          <rPr>
            <b/>
            <sz val="8"/>
            <color indexed="81"/>
            <rFont val="Tahoma"/>
            <family val="2"/>
          </rPr>
          <t>UR = UNEQUAL RABBET
ER = EQUAL RABBET
SR = SINGLE RABBET
CFE = COMMUNICATING
CO = CASED OPENING
DE = DOUBLE EGRESS</t>
        </r>
      </text>
    </comment>
    <comment ref="V21" authorId="0" shapeId="0" xr:uid="{00000000-0006-0000-0A00-000014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21" authorId="0" shapeId="0" xr:uid="{00000000-0006-0000-0A00-000015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21" authorId="0" shapeId="0" xr:uid="{00000000-0006-0000-0A00-000016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21" authorId="0" shapeId="0" xr:uid="{00000000-0006-0000-0A00-000017000000}">
      <text>
        <r>
          <rPr>
            <b/>
            <sz val="8"/>
            <color indexed="81"/>
            <rFont val="Tahoma"/>
            <family val="2"/>
          </rPr>
          <t>2 = LOWER 2 HINGES ONLY
4 = FULL 4 HNG DUTCH FRAME
5 = SPCL FULL DUTCH FRAME</t>
        </r>
        <r>
          <rPr>
            <sz val="8"/>
            <color indexed="81"/>
            <rFont val="Tahoma"/>
            <family val="2"/>
          </rPr>
          <t xml:space="preserve">
</t>
        </r>
      </text>
    </comment>
    <comment ref="AG21" authorId="0" shapeId="0" xr:uid="{00000000-0006-0000-0A00-000018000000}">
      <text>
        <r>
          <rPr>
            <b/>
            <sz val="8"/>
            <color indexed="81"/>
            <rFont val="Tahoma"/>
            <family val="2"/>
          </rPr>
          <t>UB = UNIT BUNDLE
FW = FACE WELD
CW = CONTINUOUS WELD
KD=KNOCK DOWN FRAME, NOT WELDED</t>
        </r>
      </text>
    </comment>
    <comment ref="R23" authorId="0" shapeId="0" xr:uid="{00000000-0006-0000-0A00-000019000000}">
      <text>
        <r>
          <rPr>
            <b/>
            <sz val="8"/>
            <color indexed="81"/>
            <rFont val="Tahoma"/>
            <family val="2"/>
          </rPr>
          <t>UR = UNEQUAL RABBET
ER = EQUAL RABBET
SR = SINGLE RABBET
CFE = COMMUNICATING
CO = CASED OPENING
DE = DOUBLE EGRESS</t>
        </r>
      </text>
    </comment>
    <comment ref="V23" authorId="0" shapeId="0" xr:uid="{00000000-0006-0000-0A00-00001A000000}">
      <text>
        <r>
          <rPr>
            <b/>
            <sz val="8"/>
            <color indexed="81"/>
            <rFont val="Tahoma"/>
            <family val="2"/>
          </rPr>
          <t xml:space="preserve">9G(STD) = 9 GAGE (STANDARD)
7G = 7 GAGE HNG REINF
SMF = CONT. HNG REINF FACE MOUNT
SMR = CONT. HNG REINF RABBET MNT
SH  = SURFACE HINGE REINF
HF = HIGH FREQUENCY HINGE REINF
FD = FULL DEPTH HINGE REINF
EH = ELECTRIC HINGE REINF
AH = ANCHOR HINGE REINF
DA = DOUBLE ACTING REINF
</t>
        </r>
      </text>
    </comment>
    <comment ref="W23" authorId="0" shapeId="0" xr:uid="{00000000-0006-0000-0A00-00001B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23" authorId="0" shapeId="0" xr:uid="{00000000-0006-0000-0A00-00001C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23" authorId="0" shapeId="0" xr:uid="{00000000-0006-0000-0A00-00001D000000}">
      <text>
        <r>
          <rPr>
            <b/>
            <sz val="8"/>
            <color indexed="81"/>
            <rFont val="Tahoma"/>
            <family val="2"/>
          </rPr>
          <t>2 = LOWER 2 HINGES ONLY
4 = FULL 4 HNG DUTCH FRAME
5 = SPCL FULL DUTCH FRAME</t>
        </r>
        <r>
          <rPr>
            <sz val="8"/>
            <color indexed="81"/>
            <rFont val="Tahoma"/>
            <family val="2"/>
          </rPr>
          <t xml:space="preserve">
</t>
        </r>
      </text>
    </comment>
    <comment ref="AG23" authorId="0" shapeId="0" xr:uid="{00000000-0006-0000-0A00-00001E000000}">
      <text>
        <r>
          <rPr>
            <b/>
            <sz val="8"/>
            <color indexed="81"/>
            <rFont val="Tahoma"/>
            <family val="2"/>
          </rPr>
          <t>UB = UNIT BUNDLE
FW = FACE WELD
CW = CONTINUOUS WELD
KD=KNOCK DOWN FRAME, NOT WELDED</t>
        </r>
      </text>
    </comment>
    <comment ref="R25" authorId="0" shapeId="0" xr:uid="{00000000-0006-0000-0A00-00001F000000}">
      <text>
        <r>
          <rPr>
            <b/>
            <sz val="8"/>
            <color indexed="81"/>
            <rFont val="Tahoma"/>
            <family val="2"/>
          </rPr>
          <t>UR = UNEQUAL RABBET
ER = EQUAL RABBET
SR = SINGLE RABBET
CFE = COMMUNICATING
CO = CASED OPENING
DE = DOUBLE EGRESS</t>
        </r>
      </text>
    </comment>
    <comment ref="V25" authorId="0" shapeId="0" xr:uid="{00000000-0006-0000-0A00-000020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25" authorId="0" shapeId="0" xr:uid="{00000000-0006-0000-0A00-000021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25" authorId="0" shapeId="0" xr:uid="{00000000-0006-0000-0A00-000022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25" authorId="0" shapeId="0" xr:uid="{00000000-0006-0000-0A00-000023000000}">
      <text>
        <r>
          <rPr>
            <b/>
            <sz val="8"/>
            <color indexed="81"/>
            <rFont val="Tahoma"/>
            <family val="2"/>
          </rPr>
          <t>2 = LOWER 2 HINGES ONLY
4 = FULL 4 HNG DUTCH FRAME
5 = SPCL FULL DUTCH FRAME</t>
        </r>
        <r>
          <rPr>
            <sz val="8"/>
            <color indexed="81"/>
            <rFont val="Tahoma"/>
            <family val="2"/>
          </rPr>
          <t xml:space="preserve">
</t>
        </r>
      </text>
    </comment>
    <comment ref="AG25" authorId="0" shapeId="0" xr:uid="{00000000-0006-0000-0A00-000024000000}">
      <text>
        <r>
          <rPr>
            <b/>
            <sz val="8"/>
            <color indexed="81"/>
            <rFont val="Tahoma"/>
            <family val="2"/>
          </rPr>
          <t>UB = UNIT BUNDLE
FW = FACE WELD
CW = CONTINUOUS WELD
KD=KNOCK DOWN FRAME, NOT WELDED</t>
        </r>
      </text>
    </comment>
    <comment ref="R27" authorId="0" shapeId="0" xr:uid="{00000000-0006-0000-0A00-000025000000}">
      <text>
        <r>
          <rPr>
            <b/>
            <sz val="8"/>
            <color indexed="81"/>
            <rFont val="Tahoma"/>
            <family val="2"/>
          </rPr>
          <t>UR = UNEQUAL RABBET
ER = EQUAL RABBET
SR = SINGLE RABBET
CFE = COMMUNICATING
CO = CASED OPENING
DE = DOUBLE EGRESS</t>
        </r>
      </text>
    </comment>
    <comment ref="V27" authorId="0" shapeId="0" xr:uid="{00000000-0006-0000-0A00-000026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27" authorId="0" shapeId="0" xr:uid="{00000000-0006-0000-0A00-000027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27" authorId="0" shapeId="0" xr:uid="{00000000-0006-0000-0A00-000028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27" authorId="0" shapeId="0" xr:uid="{00000000-0006-0000-0A00-000029000000}">
      <text>
        <r>
          <rPr>
            <b/>
            <sz val="8"/>
            <color indexed="81"/>
            <rFont val="Tahoma"/>
            <family val="2"/>
          </rPr>
          <t>2 = LOWER 2 HINGES ONLY
4 = FULL 4 HNG DUTCH FRAME
5 = SPCL FULL DUTCH FRAME</t>
        </r>
        <r>
          <rPr>
            <sz val="8"/>
            <color indexed="81"/>
            <rFont val="Tahoma"/>
            <family val="2"/>
          </rPr>
          <t xml:space="preserve">
</t>
        </r>
      </text>
    </comment>
    <comment ref="AG27" authorId="0" shapeId="0" xr:uid="{00000000-0006-0000-0A00-00002A000000}">
      <text>
        <r>
          <rPr>
            <b/>
            <sz val="8"/>
            <color indexed="81"/>
            <rFont val="Tahoma"/>
            <family val="2"/>
          </rPr>
          <t>UB = UNIT BUNDLE
FW = FACE WELD
CW = CONTINUOUS WELD
KD=KNOCK DOWN FRAME, NOT WELDED</t>
        </r>
      </text>
    </comment>
    <comment ref="R29" authorId="0" shapeId="0" xr:uid="{00000000-0006-0000-0A00-00002B000000}">
      <text>
        <r>
          <rPr>
            <b/>
            <sz val="8"/>
            <color indexed="81"/>
            <rFont val="Tahoma"/>
            <family val="2"/>
          </rPr>
          <t>UR = UNEQUAL RABBET
ER = EQUAL RABBET
SR = SINGLE RABBET
CFE = COMMUNICATING
CO = CASED OPENING
DE = DOUBLE EGRESS</t>
        </r>
      </text>
    </comment>
    <comment ref="V29" authorId="0" shapeId="0" xr:uid="{00000000-0006-0000-0A00-00002C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29" authorId="0" shapeId="0" xr:uid="{00000000-0006-0000-0A00-00002D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29" authorId="0" shapeId="0" xr:uid="{00000000-0006-0000-0A00-00002E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29" authorId="0" shapeId="0" xr:uid="{00000000-0006-0000-0A00-00002F000000}">
      <text>
        <r>
          <rPr>
            <b/>
            <sz val="8"/>
            <color indexed="81"/>
            <rFont val="Tahoma"/>
            <family val="2"/>
          </rPr>
          <t>2 = LOWER 2 HINGES ONLY
4 = FULL 4 HNG DUTCH FRAME
5 = SPCL FULL DUTCH FRAME</t>
        </r>
        <r>
          <rPr>
            <sz val="8"/>
            <color indexed="81"/>
            <rFont val="Tahoma"/>
            <family val="2"/>
          </rPr>
          <t xml:space="preserve">
</t>
        </r>
      </text>
    </comment>
    <comment ref="AG29" authorId="0" shapeId="0" xr:uid="{00000000-0006-0000-0A00-000030000000}">
      <text>
        <r>
          <rPr>
            <b/>
            <sz val="8"/>
            <color indexed="81"/>
            <rFont val="Tahoma"/>
            <family val="2"/>
          </rPr>
          <t xml:space="preserve">UB = UNIT BUNDLE
FW = FACE WELD
CW = CONTINUOUS WELD
KD=KNOCK DOWN FRAME, NOT WELDED
</t>
        </r>
      </text>
    </comment>
    <comment ref="AP29" authorId="0" shapeId="0" xr:uid="{00000000-0006-0000-0A00-000031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R31" authorId="0" shapeId="0" xr:uid="{00000000-0006-0000-0A00-000032000000}">
      <text>
        <r>
          <rPr>
            <b/>
            <sz val="8"/>
            <color indexed="81"/>
            <rFont val="Tahoma"/>
            <family val="2"/>
          </rPr>
          <t>UR = UNEQUAL RABBET
ER = EQUAL RABBET
SR = SINGLE RABBET
CFE = COMMUNICATING
CO = CASED OPENING
DE = DOUBLE EGRESS</t>
        </r>
      </text>
    </comment>
    <comment ref="V31" authorId="0" shapeId="0" xr:uid="{00000000-0006-0000-0A00-000033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31" authorId="0" shapeId="0" xr:uid="{00000000-0006-0000-0A00-000034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31" authorId="0" shapeId="0" xr:uid="{00000000-0006-0000-0A00-000035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31" authorId="0" shapeId="0" xr:uid="{00000000-0006-0000-0A00-000036000000}">
      <text>
        <r>
          <rPr>
            <b/>
            <sz val="8"/>
            <color indexed="81"/>
            <rFont val="Tahoma"/>
            <family val="2"/>
          </rPr>
          <t>2 = LOWER 2 HINGES ONLY
4 = FULL 4 HNG DUTCH FRAME
5 = SPCL FULL DUTCH FRAME</t>
        </r>
        <r>
          <rPr>
            <sz val="8"/>
            <color indexed="81"/>
            <rFont val="Tahoma"/>
            <family val="2"/>
          </rPr>
          <t xml:space="preserve">
</t>
        </r>
      </text>
    </comment>
    <comment ref="AG31" authorId="0" shapeId="0" xr:uid="{00000000-0006-0000-0A00-000037000000}">
      <text>
        <r>
          <rPr>
            <b/>
            <sz val="8"/>
            <color indexed="81"/>
            <rFont val="Tahoma"/>
            <family val="2"/>
          </rPr>
          <t>UB = UNIT BUNDLE
FW = FACE WELD
CW = CONTINUOUS WELD
KD=KNOCK DOWN FRAME, NOT WELDED</t>
        </r>
      </text>
    </comment>
    <comment ref="R33" authorId="0" shapeId="0" xr:uid="{00000000-0006-0000-0A00-000038000000}">
      <text>
        <r>
          <rPr>
            <b/>
            <sz val="8"/>
            <color indexed="81"/>
            <rFont val="Tahoma"/>
            <family val="2"/>
          </rPr>
          <t>UR = UNEQUAL RABBET
ER = EQUAL RABBET
SR = SINGLE RABBET
CFE = COMMUNICATING
CO = CASED OPENING
DE = DOUBLE EGRESS</t>
        </r>
      </text>
    </comment>
    <comment ref="V33" authorId="0" shapeId="0" xr:uid="{00000000-0006-0000-0A00-000039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33" authorId="0" shapeId="0" xr:uid="{00000000-0006-0000-0A00-00003A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33" authorId="0" shapeId="0" xr:uid="{00000000-0006-0000-0A00-00003B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33" authorId="0" shapeId="0" xr:uid="{00000000-0006-0000-0A00-00003C000000}">
      <text>
        <r>
          <rPr>
            <b/>
            <sz val="8"/>
            <color indexed="81"/>
            <rFont val="Tahoma"/>
            <family val="2"/>
          </rPr>
          <t>2 = LOWER 2 HINGES ONLY
4 = FULL 4 HNG DUTCH FRAME
5 = SPCL FULL DUTCH FRAME</t>
        </r>
        <r>
          <rPr>
            <sz val="8"/>
            <color indexed="81"/>
            <rFont val="Tahoma"/>
            <family val="2"/>
          </rPr>
          <t xml:space="preserve">
</t>
        </r>
      </text>
    </comment>
    <comment ref="AG33" authorId="0" shapeId="0" xr:uid="{00000000-0006-0000-0A00-00003D000000}">
      <text>
        <r>
          <rPr>
            <b/>
            <sz val="8"/>
            <color indexed="81"/>
            <rFont val="Tahoma"/>
            <family val="2"/>
          </rPr>
          <t>UB = UNIT BUNDLE
FW = FACE WELD
CW = CONTINUOUS WELD
KD=KNOCK DOWN FRAME, NOT WELDED</t>
        </r>
      </text>
    </comment>
    <comment ref="R35" authorId="0" shapeId="0" xr:uid="{00000000-0006-0000-0A00-00003E000000}">
      <text>
        <r>
          <rPr>
            <b/>
            <sz val="8"/>
            <color indexed="81"/>
            <rFont val="Tahoma"/>
            <family val="2"/>
          </rPr>
          <t>UR = UNEQUAL RABBET
ER = EQUAL RABBET
SR = SINGLE RABBET
CFE = COMMUNICATING
CO = CASED OPENING
DE = DOUBLE EGRESS</t>
        </r>
      </text>
    </comment>
    <comment ref="V35" authorId="0" shapeId="0" xr:uid="{00000000-0006-0000-0A00-00003F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35" authorId="0" shapeId="0" xr:uid="{00000000-0006-0000-0A00-000040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35" authorId="0" shapeId="0" xr:uid="{00000000-0006-0000-0A00-000041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35" authorId="0" shapeId="0" xr:uid="{00000000-0006-0000-0A00-000042000000}">
      <text>
        <r>
          <rPr>
            <b/>
            <sz val="8"/>
            <color indexed="81"/>
            <rFont val="Tahoma"/>
            <family val="2"/>
          </rPr>
          <t>2 = LOWER 2 HINGES ONLY
4 = FULL 4 HNG DUTCH FRAME
5 = SPCL FULL DUTCH FRAME</t>
        </r>
        <r>
          <rPr>
            <sz val="8"/>
            <color indexed="81"/>
            <rFont val="Tahoma"/>
            <family val="2"/>
          </rPr>
          <t xml:space="preserve">
</t>
        </r>
      </text>
    </comment>
    <comment ref="AG35" authorId="0" shapeId="0" xr:uid="{00000000-0006-0000-0A00-000043000000}">
      <text>
        <r>
          <rPr>
            <b/>
            <sz val="8"/>
            <color indexed="81"/>
            <rFont val="Tahoma"/>
            <family val="2"/>
          </rPr>
          <t>UB = UNIT BUNDLE
FW = FACE WELD
CW = CONTINUOUS WELD
KD=KNOCK DOWN FRAME, NOT WELDED</t>
        </r>
      </text>
    </comment>
    <comment ref="R37" authorId="0" shapeId="0" xr:uid="{00000000-0006-0000-0A00-000044000000}">
      <text>
        <r>
          <rPr>
            <b/>
            <sz val="8"/>
            <color indexed="81"/>
            <rFont val="Tahoma"/>
            <family val="2"/>
          </rPr>
          <t>UR = UNEQUAL RABBET
ER = EQUAL RABBET
SR = SINGLE RABBET
CFE = COMMUNICATING
CO = CASED OPENING
DE = DOUBLE EGRESS</t>
        </r>
      </text>
    </comment>
    <comment ref="V37" authorId="0" shapeId="0" xr:uid="{00000000-0006-0000-0A00-000045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37" authorId="0" shapeId="0" xr:uid="{00000000-0006-0000-0A00-000046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37" authorId="0" shapeId="0" xr:uid="{00000000-0006-0000-0A00-000047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37" authorId="0" shapeId="0" xr:uid="{00000000-0006-0000-0A00-000048000000}">
      <text>
        <r>
          <rPr>
            <b/>
            <sz val="8"/>
            <color indexed="81"/>
            <rFont val="Tahoma"/>
            <family val="2"/>
          </rPr>
          <t>2 = LOWER 2 HINGES ONLY
4 = FULL 4 HNG DUTCH FRAME
5 = SPCL FULL DUTCH FRAME</t>
        </r>
        <r>
          <rPr>
            <sz val="8"/>
            <color indexed="81"/>
            <rFont val="Tahoma"/>
            <family val="2"/>
          </rPr>
          <t xml:space="preserve">
</t>
        </r>
      </text>
    </comment>
    <comment ref="AG37" authorId="0" shapeId="0" xr:uid="{00000000-0006-0000-0A00-000049000000}">
      <text>
        <r>
          <rPr>
            <b/>
            <sz val="8"/>
            <color indexed="81"/>
            <rFont val="Tahoma"/>
            <family val="2"/>
          </rPr>
          <t>UB = UNIT BUNDLE
FW = FACE WELD
CW = CONTINUOUS WELD
KD=KNOCK DOWN FRAME, NOT WELDED</t>
        </r>
      </text>
    </comment>
    <comment ref="R39" authorId="0" shapeId="0" xr:uid="{00000000-0006-0000-0A00-00004A000000}">
      <text>
        <r>
          <rPr>
            <b/>
            <sz val="8"/>
            <color indexed="81"/>
            <rFont val="Tahoma"/>
            <family val="2"/>
          </rPr>
          <t>UR = UNEQUAL RABBET
ER = EQUAL RABBET
SR = SINGLE RABBET
CFE = COMMUNICATING
CO = CASED OPENING
DE = DOUBLE EGRESS</t>
        </r>
      </text>
    </comment>
    <comment ref="V39" authorId="0" shapeId="0" xr:uid="{00000000-0006-0000-0A00-00004B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39" authorId="0" shapeId="0" xr:uid="{00000000-0006-0000-0A00-00004C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39" authorId="0" shapeId="0" xr:uid="{00000000-0006-0000-0A00-00004D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39" authorId="0" shapeId="0" xr:uid="{00000000-0006-0000-0A00-00004E000000}">
      <text>
        <r>
          <rPr>
            <b/>
            <sz val="8"/>
            <color indexed="81"/>
            <rFont val="Tahoma"/>
            <family val="2"/>
          </rPr>
          <t>2 = LOWER 2 HINGES ONLY
4 = FULL 4 HNG DUTCH FRAME
5 = SPCL FULL DUTCH FRAME</t>
        </r>
        <r>
          <rPr>
            <sz val="8"/>
            <color indexed="81"/>
            <rFont val="Tahoma"/>
            <family val="2"/>
          </rPr>
          <t xml:space="preserve">
</t>
        </r>
      </text>
    </comment>
    <comment ref="AG39" authorId="0" shapeId="0" xr:uid="{00000000-0006-0000-0A00-00004F000000}">
      <text>
        <r>
          <rPr>
            <b/>
            <sz val="8"/>
            <color indexed="81"/>
            <rFont val="Tahoma"/>
            <family val="2"/>
          </rPr>
          <t>UB = UNIT BUNDLE
FW = FACE WELD
CW = CONTINUOUS WELD
KD=KNOCK DOWN FRAME, NOT WELDED</t>
        </r>
      </text>
    </comment>
    <comment ref="R41" authorId="0" shapeId="0" xr:uid="{00000000-0006-0000-0A00-000050000000}">
      <text>
        <r>
          <rPr>
            <b/>
            <sz val="8"/>
            <color indexed="81"/>
            <rFont val="Tahoma"/>
            <family val="2"/>
          </rPr>
          <t>UR = UNEQUAL RABBET
ER = EQUAL RABBET
SR = SINGLE RABBET
CFE = COMMUNICATING
CO = CASED OPENING
DE = DOUBLE EGRESS</t>
        </r>
      </text>
    </comment>
    <comment ref="V41" authorId="0" shapeId="0" xr:uid="{00000000-0006-0000-0A00-000051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41" authorId="0" shapeId="0" xr:uid="{00000000-0006-0000-0A00-000052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41" authorId="0" shapeId="0" xr:uid="{00000000-0006-0000-0A00-000053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41" authorId="0" shapeId="0" xr:uid="{00000000-0006-0000-0A00-000054000000}">
      <text>
        <r>
          <rPr>
            <b/>
            <sz val="8"/>
            <color indexed="81"/>
            <rFont val="Tahoma"/>
            <family val="2"/>
          </rPr>
          <t>2 = LOWER 2 HINGES ONLY
4 = FULL 4 HNG DUTCH FRAME
5 = SPCL FULL DUTCH FRAME</t>
        </r>
        <r>
          <rPr>
            <sz val="8"/>
            <color indexed="81"/>
            <rFont val="Tahoma"/>
            <family val="2"/>
          </rPr>
          <t xml:space="preserve">
</t>
        </r>
      </text>
    </comment>
    <comment ref="AG41" authorId="0" shapeId="0" xr:uid="{00000000-0006-0000-0A00-000055000000}">
      <text>
        <r>
          <rPr>
            <b/>
            <sz val="8"/>
            <color indexed="81"/>
            <rFont val="Tahoma"/>
            <family val="2"/>
          </rPr>
          <t xml:space="preserve">UB = UNIT BUNDLE
FW = FACE WELD
CW = CONTINUOUS WELD
KD=KNOCK DOWN FRAME, NOT WELDED
</t>
        </r>
      </text>
    </comment>
    <comment ref="R43" authorId="0" shapeId="0" xr:uid="{00000000-0006-0000-0A00-000056000000}">
      <text>
        <r>
          <rPr>
            <b/>
            <sz val="8"/>
            <color indexed="81"/>
            <rFont val="Tahoma"/>
            <family val="2"/>
          </rPr>
          <t>UR = UNEQUAL RABBET
ER = EQUAL RABBET
SR = SINGLE RABBET
CFE = COMMUNICATING
CO = CASED OPENING
DE = DOUBLE EGRESS</t>
        </r>
      </text>
    </comment>
    <comment ref="V43" authorId="0" shapeId="0" xr:uid="{00000000-0006-0000-0A00-000057000000}">
      <text>
        <r>
          <rPr>
            <b/>
            <sz val="8"/>
            <color indexed="81"/>
            <rFont val="Tahoma"/>
            <family val="2"/>
          </rPr>
          <t xml:space="preserve">9G(STD) = 9 GAGE (STANDARD)
7G = 7 GAGE HNG REINF
SMF = CONT. HNG REINF FACE MOUNT
SMR = CONT. HNG REINF RABBET MNT
SH  = SURFACE HINGE REINF
HF = HIGH FREQUENCY HINGE REINF
FD = FULL DEPTH HINGE REINF
EH = ELECTRIC HINGE REINF
AH = ANCHOR HINGE REINF
DA = DOUBLE ACTING REINF
</t>
        </r>
      </text>
    </comment>
    <comment ref="W43" authorId="0" shapeId="0" xr:uid="{00000000-0006-0000-0A00-000058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43" authorId="0" shapeId="0" xr:uid="{00000000-0006-0000-0A00-000059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43" authorId="0" shapeId="0" xr:uid="{00000000-0006-0000-0A00-00005A000000}">
      <text>
        <r>
          <rPr>
            <b/>
            <sz val="8"/>
            <color indexed="81"/>
            <rFont val="Tahoma"/>
            <family val="2"/>
          </rPr>
          <t>2 = LOWER 2 HINGES ONLY
4 = FULL 4 HNG DUTCH FRAME
5 = SPCL FULL DUTCH FRAME</t>
        </r>
        <r>
          <rPr>
            <sz val="8"/>
            <color indexed="81"/>
            <rFont val="Tahoma"/>
            <family val="2"/>
          </rPr>
          <t xml:space="preserve">
</t>
        </r>
      </text>
    </comment>
    <comment ref="AG43" authorId="0" shapeId="0" xr:uid="{F8D1797D-B228-4324-96EF-F3C1F890F107}">
      <text>
        <r>
          <rPr>
            <b/>
            <sz val="8"/>
            <color indexed="81"/>
            <rFont val="Tahoma"/>
            <family val="2"/>
          </rPr>
          <t>UB = UNIT BUNDLE
FW = FACE WELD
CW = CONTINUOUS WELD
KD=KNOCK DOWN FRAME, NOT WELDED</t>
        </r>
      </text>
    </comment>
    <comment ref="R45" authorId="0" shapeId="0" xr:uid="{00000000-0006-0000-0A00-00005C000000}">
      <text>
        <r>
          <rPr>
            <b/>
            <sz val="8"/>
            <color indexed="81"/>
            <rFont val="Tahoma"/>
            <family val="2"/>
          </rPr>
          <t>UR = UNEQUAL RABBET
ER = EQUAL RABBET
SR = SINGLE RABBET
CFE = COMMUNICATING
CO = CASED OPENING
DE = DOUBLE EGRESS</t>
        </r>
      </text>
    </comment>
    <comment ref="V45" authorId="0" shapeId="0" xr:uid="{00000000-0006-0000-0A00-00005D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45" authorId="0" shapeId="0" xr:uid="{00000000-0006-0000-0A00-00005E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45" authorId="0" shapeId="0" xr:uid="{00000000-0006-0000-0A00-00005F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45" authorId="0" shapeId="0" xr:uid="{00000000-0006-0000-0A00-000060000000}">
      <text>
        <r>
          <rPr>
            <b/>
            <sz val="8"/>
            <color indexed="81"/>
            <rFont val="Tahoma"/>
            <family val="2"/>
          </rPr>
          <t>2 = LOWER 2 HINGES ONLY
4 = FULL 4 HNG DUTCH FRAME
5 = SPCL FULL DUTCH FRAME</t>
        </r>
        <r>
          <rPr>
            <sz val="8"/>
            <color indexed="81"/>
            <rFont val="Tahoma"/>
            <family val="2"/>
          </rPr>
          <t xml:space="preserve">
</t>
        </r>
      </text>
    </comment>
    <comment ref="AG45" authorId="0" shapeId="0" xr:uid="{00000000-0006-0000-0A00-000061000000}">
      <text>
        <r>
          <rPr>
            <b/>
            <sz val="8"/>
            <color indexed="81"/>
            <rFont val="Tahoma"/>
            <family val="2"/>
          </rPr>
          <t>UB = UNIT BUNDLE
FW = FACE WELD
CW = CONTINUOUS WELD
KD=KNOCK DOWN FRAME, NOT WELDED</t>
        </r>
      </text>
    </comment>
    <comment ref="R47" authorId="0" shapeId="0" xr:uid="{00000000-0006-0000-0A00-000062000000}">
      <text>
        <r>
          <rPr>
            <b/>
            <sz val="8"/>
            <color indexed="81"/>
            <rFont val="Tahoma"/>
            <family val="2"/>
          </rPr>
          <t>UR = UNEQUAL RABBET
ER = EQUAL RABBET
SR = SINGLE RABBET
CFE = COMMUNICATING
CO = CASED OPENING
DE = DOUBLE EGRESS</t>
        </r>
      </text>
    </comment>
    <comment ref="V47" authorId="0" shapeId="0" xr:uid="{00000000-0006-0000-0A00-000063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47" authorId="0" shapeId="0" xr:uid="{00000000-0006-0000-0A00-000064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47" authorId="0" shapeId="0" xr:uid="{00000000-0006-0000-0A00-000065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47" authorId="0" shapeId="0" xr:uid="{00000000-0006-0000-0A00-000066000000}">
      <text>
        <r>
          <rPr>
            <b/>
            <sz val="8"/>
            <color indexed="81"/>
            <rFont val="Tahoma"/>
            <family val="2"/>
          </rPr>
          <t>2 = LOWER 2 HINGES ONLY
4 = FULL 4 HNG DUTCH FRAME
5 = SPCL FULL DUTCH FRAME</t>
        </r>
        <r>
          <rPr>
            <sz val="8"/>
            <color indexed="81"/>
            <rFont val="Tahoma"/>
            <family val="2"/>
          </rPr>
          <t xml:space="preserve">
</t>
        </r>
      </text>
    </comment>
    <comment ref="AG47" authorId="0" shapeId="0" xr:uid="{00000000-0006-0000-0A00-000067000000}">
      <text>
        <r>
          <rPr>
            <b/>
            <sz val="8"/>
            <color indexed="81"/>
            <rFont val="Tahoma"/>
            <family val="2"/>
          </rPr>
          <t>UB = UNIT BUNDLE
FW = FACE WELD
CW = CONTINUOUS WELD
KD=KNOCK DOWN FRAME, NOT WELDED</t>
        </r>
      </text>
    </comment>
    <comment ref="R49" authorId="0" shapeId="0" xr:uid="{00000000-0006-0000-0A00-000068000000}">
      <text>
        <r>
          <rPr>
            <b/>
            <sz val="8"/>
            <color indexed="81"/>
            <rFont val="Tahoma"/>
            <family val="2"/>
          </rPr>
          <t>UR = UNEQUAL RABBET
ER = EQUAL RABBET
SR = SINGLE RABBET
CFE = COMMUNICATING
CO = CASED OPENING
DE = DOUBLE EGRESS</t>
        </r>
      </text>
    </comment>
    <comment ref="V49" authorId="0" shapeId="0" xr:uid="{00000000-0006-0000-0A00-000069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49" authorId="0" shapeId="0" xr:uid="{00000000-0006-0000-0A00-00006A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49" authorId="0" shapeId="0" xr:uid="{00000000-0006-0000-0A00-00006B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49" authorId="0" shapeId="0" xr:uid="{00000000-0006-0000-0A00-00006C000000}">
      <text>
        <r>
          <rPr>
            <b/>
            <sz val="8"/>
            <color indexed="81"/>
            <rFont val="Tahoma"/>
            <family val="2"/>
          </rPr>
          <t>2 = LOWER 2 HINGES ONLY
4 = FULL 4 HNG DUTCH FRAME
5 = SPCL FULL DUTCH FRAME</t>
        </r>
        <r>
          <rPr>
            <sz val="8"/>
            <color indexed="81"/>
            <rFont val="Tahoma"/>
            <family val="2"/>
          </rPr>
          <t xml:space="preserve">
</t>
        </r>
      </text>
    </comment>
    <comment ref="AG49" authorId="0" shapeId="0" xr:uid="{00000000-0006-0000-0A00-00006D000000}">
      <text>
        <r>
          <rPr>
            <b/>
            <sz val="8"/>
            <color indexed="81"/>
            <rFont val="Tahoma"/>
            <family val="2"/>
          </rPr>
          <t>UB = UNIT BUNDLE
FW = FACE WELD
CW = CONTINUOUS WELD
KD=KNOCK DOWN FRAME, NOT WELDED</t>
        </r>
      </text>
    </comment>
    <comment ref="R51" authorId="0" shapeId="0" xr:uid="{00000000-0006-0000-0A00-00006E000000}">
      <text>
        <r>
          <rPr>
            <b/>
            <sz val="8"/>
            <color indexed="81"/>
            <rFont val="Tahoma"/>
            <family val="2"/>
          </rPr>
          <t>UR = UNEQUAL RABBET
ER = EQUAL RABBET
SR = SINGLE RABBET
CFE = COMMUNICATING
CO = CASED OPENING
DE = DOUBLE EGRESS</t>
        </r>
      </text>
    </comment>
    <comment ref="V51" authorId="0" shapeId="0" xr:uid="{00000000-0006-0000-0A00-00006F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51" authorId="0" shapeId="0" xr:uid="{00000000-0006-0000-0A00-000070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51" authorId="0" shapeId="0" xr:uid="{00000000-0006-0000-0A00-000071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51" authorId="0" shapeId="0" xr:uid="{00000000-0006-0000-0A00-000072000000}">
      <text>
        <r>
          <rPr>
            <b/>
            <sz val="8"/>
            <color indexed="81"/>
            <rFont val="Tahoma"/>
            <family val="2"/>
          </rPr>
          <t>2 = LOWER 2 HINGES ONLY
4 = FULL 4 HNG DUTCH FRAME
5 = SPCL FULL DUTCH FRAME</t>
        </r>
        <r>
          <rPr>
            <sz val="8"/>
            <color indexed="81"/>
            <rFont val="Tahoma"/>
            <family val="2"/>
          </rPr>
          <t xml:space="preserve">
</t>
        </r>
      </text>
    </comment>
    <comment ref="AG51" authorId="0" shapeId="0" xr:uid="{00000000-0006-0000-0A00-000073000000}">
      <text>
        <r>
          <rPr>
            <b/>
            <sz val="8"/>
            <color indexed="81"/>
            <rFont val="Tahoma"/>
            <family val="2"/>
          </rPr>
          <t>UB = UNIT BUNDLE
FW = FACE WELD
CW = CONTINUOUS WELD
KD=KNOCK DOWN FRAME, NOT WELDED</t>
        </r>
      </text>
    </comment>
    <comment ref="R53" authorId="0" shapeId="0" xr:uid="{00000000-0006-0000-0A00-000074000000}">
      <text>
        <r>
          <rPr>
            <b/>
            <sz val="8"/>
            <color indexed="81"/>
            <rFont val="Tahoma"/>
            <family val="2"/>
          </rPr>
          <t>UR = UNEQUAL RABBET
ER = EQUAL RABBET
SR = SINGLE RABBET
CFE = COMMUNICATING
CO = CASED OPENING
DE = DOUBLE EGRESS</t>
        </r>
      </text>
    </comment>
    <comment ref="V53" authorId="0" shapeId="0" xr:uid="{00000000-0006-0000-0A00-000075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53" authorId="0" shapeId="0" xr:uid="{00000000-0006-0000-0A00-000076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53" authorId="0" shapeId="0" xr:uid="{00000000-0006-0000-0A00-000077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53" authorId="0" shapeId="0" xr:uid="{00000000-0006-0000-0A00-000078000000}">
      <text>
        <r>
          <rPr>
            <b/>
            <sz val="8"/>
            <color indexed="81"/>
            <rFont val="Tahoma"/>
            <family val="2"/>
          </rPr>
          <t>2 = LOWER 2 HINGES ONLY
4 = FULL 4 HNG DUTCH FRAME
5 = SPCL FULL DUTCH FRAME</t>
        </r>
        <r>
          <rPr>
            <sz val="8"/>
            <color indexed="81"/>
            <rFont val="Tahoma"/>
            <family val="2"/>
          </rPr>
          <t xml:space="preserve">
</t>
        </r>
      </text>
    </comment>
    <comment ref="AG53" authorId="0" shapeId="0" xr:uid="{00000000-0006-0000-0A00-000079000000}">
      <text>
        <r>
          <rPr>
            <b/>
            <sz val="8"/>
            <color indexed="81"/>
            <rFont val="Tahoma"/>
            <family val="2"/>
          </rPr>
          <t>UB = UNIT BUNDLE
FW = FACE WELD
CW = CONTINUOUS WELD
KD=KNOCK DOWN FRAME, NOT WELDED</t>
        </r>
      </text>
    </comment>
    <comment ref="R55" authorId="0" shapeId="0" xr:uid="{00000000-0006-0000-0A00-00007A000000}">
      <text>
        <r>
          <rPr>
            <b/>
            <sz val="8"/>
            <color indexed="81"/>
            <rFont val="Tahoma"/>
            <family val="2"/>
          </rPr>
          <t>UR = UNEQUAL RABBET
ER = EQUAL RABBET
SR = SINGLE RABBET
CFE = COMMUNICATING
CO = CASED OPENING
DE = DOUBLE EGRESS</t>
        </r>
      </text>
    </comment>
    <comment ref="V55" authorId="0" shapeId="0" xr:uid="{00000000-0006-0000-0A00-00007B000000}">
      <text>
        <r>
          <rPr>
            <b/>
            <sz val="8"/>
            <color indexed="81"/>
            <rFont val="Tahoma"/>
            <family val="2"/>
          </rPr>
          <t xml:space="preserve">9G(STD) = 9 GAGE (STANDARD)
7G = 7 GAGE HNG REINF
SMF = CONT. HNG REINF FACE MOUNT
SMR = CONT. HNG REINF RABBET MNT
SH  = SURFACE HINGE REINF
HF = HIGH FREQUENCY HINGE REINF
FD = FULL DEPTH HINGE REINF
EH = ELECTRIC HINGE REINF
AH = ANCHOR HINGE REINF
DA = DOUBLE ACTING REINF
</t>
        </r>
      </text>
    </comment>
    <comment ref="W55" authorId="0" shapeId="0" xr:uid="{00000000-0006-0000-0A00-00007C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55" authorId="0" shapeId="0" xr:uid="{00000000-0006-0000-0A00-00007D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55" authorId="0" shapeId="0" xr:uid="{00000000-0006-0000-0A00-00007E000000}">
      <text>
        <r>
          <rPr>
            <b/>
            <sz val="8"/>
            <color indexed="81"/>
            <rFont val="Tahoma"/>
            <family val="2"/>
          </rPr>
          <t>2 = LOWER 2 HINGES ONLY
4 = FULL 4 HNG DUTCH FRAME
5 = SPCL FULL DUTCH FRAME</t>
        </r>
        <r>
          <rPr>
            <sz val="8"/>
            <color indexed="81"/>
            <rFont val="Tahoma"/>
            <family val="2"/>
          </rPr>
          <t xml:space="preserve">
</t>
        </r>
      </text>
    </comment>
    <comment ref="AG55" authorId="0" shapeId="0" xr:uid="{00000000-0006-0000-0A00-00007F000000}">
      <text>
        <r>
          <rPr>
            <b/>
            <sz val="8"/>
            <color indexed="81"/>
            <rFont val="Tahoma"/>
            <family val="2"/>
          </rPr>
          <t>UB = UNIT BUNDLE
FW = FACE WELD
CW = CONTINUOUS WELD
KD=KNOCK DOWN FRAME, NOT WELDED</t>
        </r>
      </text>
    </comment>
    <comment ref="R57" authorId="0" shapeId="0" xr:uid="{00000000-0006-0000-0A00-000080000000}">
      <text>
        <r>
          <rPr>
            <b/>
            <sz val="8"/>
            <color indexed="81"/>
            <rFont val="Tahoma"/>
            <family val="2"/>
          </rPr>
          <t>UR = UNEQUAL RABBET
ER = EQUAL RABBET
SR = SINGLE RABBET
CFE = COMMUNICATING
CO = CASED OPENING
DE = DOUBLE EGRESS</t>
        </r>
      </text>
    </comment>
    <comment ref="V57" authorId="0" shapeId="0" xr:uid="{00000000-0006-0000-0A00-000081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57" authorId="0" shapeId="0" xr:uid="{00000000-0006-0000-0A00-000082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57" authorId="0" shapeId="0" xr:uid="{00000000-0006-0000-0A00-000083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57" authorId="0" shapeId="0" xr:uid="{00000000-0006-0000-0A00-000084000000}">
      <text>
        <r>
          <rPr>
            <b/>
            <sz val="8"/>
            <color indexed="81"/>
            <rFont val="Tahoma"/>
            <family val="2"/>
          </rPr>
          <t>2 = LOWER 2 HINGES ONLY
4 = FULL 4 HNG DUTCH FRAME
5 = SPCL FULL DUTCH FRAME</t>
        </r>
        <r>
          <rPr>
            <sz val="8"/>
            <color indexed="81"/>
            <rFont val="Tahoma"/>
            <family val="2"/>
          </rPr>
          <t xml:space="preserve">
</t>
        </r>
      </text>
    </comment>
    <comment ref="AG57" authorId="0" shapeId="0" xr:uid="{00000000-0006-0000-0A00-000085000000}">
      <text>
        <r>
          <rPr>
            <b/>
            <sz val="8"/>
            <color indexed="81"/>
            <rFont val="Tahoma"/>
            <family val="2"/>
          </rPr>
          <t>UB = UNIT BUNDLE
FW = FACE WELD
CW = CONTINUOUS WELD
KD=KNOCK DOWN FRAME, NOT WELDED</t>
        </r>
      </text>
    </comment>
    <comment ref="R59" authorId="0" shapeId="0" xr:uid="{00000000-0006-0000-0A00-000086000000}">
      <text>
        <r>
          <rPr>
            <b/>
            <sz val="8"/>
            <color indexed="81"/>
            <rFont val="Tahoma"/>
            <family val="2"/>
          </rPr>
          <t>UR = UNEQUAL RABBET
ER = EQUAL RABBET
SR = SINGLE RABBET
CFE = COMMUNICATING
CO = CASED OPENING
DE = DOUBLE EGRESS</t>
        </r>
      </text>
    </comment>
    <comment ref="V59" authorId="0" shapeId="0" xr:uid="{00000000-0006-0000-0A00-000087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59" authorId="0" shapeId="0" xr:uid="{00000000-0006-0000-0A00-000088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59" authorId="0" shapeId="0" xr:uid="{00000000-0006-0000-0A00-000089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59" authorId="0" shapeId="0" xr:uid="{00000000-0006-0000-0A00-00008A000000}">
      <text>
        <r>
          <rPr>
            <b/>
            <sz val="8"/>
            <color indexed="81"/>
            <rFont val="Tahoma"/>
            <family val="2"/>
          </rPr>
          <t>2 = LOWER 2 HINGES ONLY
4 = FULL 4 HNG DUTCH FRAME
5 = SPCL FULL DUTCH FRAME</t>
        </r>
        <r>
          <rPr>
            <sz val="8"/>
            <color indexed="81"/>
            <rFont val="Tahoma"/>
            <family val="2"/>
          </rPr>
          <t xml:space="preserve">
</t>
        </r>
      </text>
    </comment>
    <comment ref="AG59" authorId="0" shapeId="0" xr:uid="{00000000-0006-0000-0A00-00008B000000}">
      <text>
        <r>
          <rPr>
            <b/>
            <sz val="8"/>
            <color indexed="81"/>
            <rFont val="Tahoma"/>
            <family val="2"/>
          </rPr>
          <t>UB = UNIT BUNDLE
FW = FACE WELD
CW = CONTINUOUS WELD
KD=KNOCK DOWN FRAME, NOT WELDED</t>
        </r>
      </text>
    </comment>
    <comment ref="R61" authorId="0" shapeId="0" xr:uid="{00000000-0006-0000-0A00-00008C000000}">
      <text>
        <r>
          <rPr>
            <b/>
            <sz val="8"/>
            <color indexed="81"/>
            <rFont val="Tahoma"/>
            <family val="2"/>
          </rPr>
          <t>UR = UNEQUAL RABBET
ER = EQUAL RABBET
SR = SINGLE RABBET
CFE = COMMUNICATING
CO = CASED OPENING
DE = DOUBLE EGRESS</t>
        </r>
      </text>
    </comment>
    <comment ref="V61" authorId="0" shapeId="0" xr:uid="{00000000-0006-0000-0A00-00008D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61" authorId="0" shapeId="0" xr:uid="{00000000-0006-0000-0A00-00008E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61" authorId="0" shapeId="0" xr:uid="{00000000-0006-0000-0A00-00008F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61" authorId="0" shapeId="0" xr:uid="{00000000-0006-0000-0A00-000090000000}">
      <text>
        <r>
          <rPr>
            <b/>
            <sz val="8"/>
            <color indexed="81"/>
            <rFont val="Tahoma"/>
            <family val="2"/>
          </rPr>
          <t>2 = LOWER 2 HINGES ONLY
4 = FULL 4 HNG DUTCH FRAME
5 = SPCL FULL DUTCH FRAME</t>
        </r>
        <r>
          <rPr>
            <sz val="8"/>
            <color indexed="81"/>
            <rFont val="Tahoma"/>
            <family val="2"/>
          </rPr>
          <t xml:space="preserve">
</t>
        </r>
      </text>
    </comment>
    <comment ref="AG61" authorId="0" shapeId="0" xr:uid="{00000000-0006-0000-0A00-000091000000}">
      <text>
        <r>
          <rPr>
            <b/>
            <sz val="8"/>
            <color indexed="81"/>
            <rFont val="Tahoma"/>
            <family val="2"/>
          </rPr>
          <t>UB = UNIT BUNDLE
FW = FACE WELD
CW = CONTINUOUS WELD
KD=KNOCK DOWN FRAME, NOT WELDED</t>
        </r>
      </text>
    </comment>
    <comment ref="R63" authorId="0" shapeId="0" xr:uid="{00000000-0006-0000-0A00-000092000000}">
      <text>
        <r>
          <rPr>
            <b/>
            <sz val="8"/>
            <color indexed="81"/>
            <rFont val="Tahoma"/>
            <family val="2"/>
          </rPr>
          <t>UR = UNEQUAL RABBET
ER = EQUAL RABBET
SR = SINGLE RABBET
CFE = COMMUNICATING
CO = CASED OPENING
DE = DOUBLE EGRESS</t>
        </r>
      </text>
    </comment>
    <comment ref="V63" authorId="0" shapeId="0" xr:uid="{00000000-0006-0000-0A00-000093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63" authorId="0" shapeId="0" xr:uid="{00000000-0006-0000-0A00-000094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63" authorId="0" shapeId="0" xr:uid="{00000000-0006-0000-0A00-000095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63" authorId="0" shapeId="0" xr:uid="{00000000-0006-0000-0A00-000096000000}">
      <text>
        <r>
          <rPr>
            <b/>
            <sz val="8"/>
            <color indexed="81"/>
            <rFont val="Tahoma"/>
            <family val="2"/>
          </rPr>
          <t>2 = LOWER 2 HINGES ONLY
4 = FULL 4 HNG DUTCH FRAME
5 = SPCL FULL DUTCH FRAME</t>
        </r>
        <r>
          <rPr>
            <sz val="8"/>
            <color indexed="81"/>
            <rFont val="Tahoma"/>
            <family val="2"/>
          </rPr>
          <t xml:space="preserve">
</t>
        </r>
      </text>
    </comment>
    <comment ref="AG63" authorId="0" shapeId="0" xr:uid="{00000000-0006-0000-0A00-000097000000}">
      <text>
        <r>
          <rPr>
            <b/>
            <sz val="8"/>
            <color indexed="81"/>
            <rFont val="Tahoma"/>
            <family val="2"/>
          </rPr>
          <t>UB = UNIT BUNDLE
FW = FACE WELD
CW = CONTINUOUS WELD</t>
        </r>
      </text>
    </comment>
    <comment ref="R65" authorId="0" shapeId="0" xr:uid="{00000000-0006-0000-0A00-000098000000}">
      <text>
        <r>
          <rPr>
            <b/>
            <sz val="8"/>
            <color indexed="81"/>
            <rFont val="Tahoma"/>
            <family val="2"/>
          </rPr>
          <t>UR = UNEQUAL RABBET
ER = EQUAL RABBET
SR = SINGLE RABBET
CFE = COMMUNICATING
CO = CASED OPENING
DE = DOUBLE EGRESS</t>
        </r>
      </text>
    </comment>
    <comment ref="V65" authorId="0" shapeId="0" xr:uid="{00000000-0006-0000-0A00-000099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65" authorId="0" shapeId="0" xr:uid="{00000000-0006-0000-0A00-00009A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65" authorId="0" shapeId="0" xr:uid="{00000000-0006-0000-0A00-00009B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65" authorId="0" shapeId="0" xr:uid="{00000000-0006-0000-0A00-00009C000000}">
      <text>
        <r>
          <rPr>
            <b/>
            <sz val="8"/>
            <color indexed="81"/>
            <rFont val="Tahoma"/>
            <family val="2"/>
          </rPr>
          <t>2 = LOWER 2 HINGES ONLY
4 = FULL 4 HNG DUTCH FRAME
5 = SPCL FULL DUTCH FRAME</t>
        </r>
        <r>
          <rPr>
            <sz val="8"/>
            <color indexed="81"/>
            <rFont val="Tahoma"/>
            <family val="2"/>
          </rPr>
          <t xml:space="preserve">
</t>
        </r>
      </text>
    </comment>
    <comment ref="AG65" authorId="0" shapeId="0" xr:uid="{00000000-0006-0000-0A00-00009D000000}">
      <text>
        <r>
          <rPr>
            <b/>
            <sz val="8"/>
            <color indexed="81"/>
            <rFont val="Tahoma"/>
            <family val="2"/>
          </rPr>
          <t>UB = UNIT BUNDLE
FW = FACE WELD
CW = CONTINUOUS WELD</t>
        </r>
      </text>
    </comment>
    <comment ref="R67" authorId="0" shapeId="0" xr:uid="{00000000-0006-0000-0A00-00009E000000}">
      <text>
        <r>
          <rPr>
            <b/>
            <sz val="8"/>
            <color indexed="81"/>
            <rFont val="Tahoma"/>
            <family val="2"/>
          </rPr>
          <t>UR = UNEQUAL RABBET
ER = EQUAL RABBET
SR = SINGLE RABBET
CFE = COMMUNICATING
CO = CASED OPENING
DE = DOUBLE EGRESS</t>
        </r>
      </text>
    </comment>
    <comment ref="V67" authorId="0" shapeId="0" xr:uid="{00000000-0006-0000-0A00-00009F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67" authorId="0" shapeId="0" xr:uid="{00000000-0006-0000-0A00-0000A0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67" authorId="0" shapeId="0" xr:uid="{00000000-0006-0000-0A00-0000A1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67" authorId="0" shapeId="0" xr:uid="{00000000-0006-0000-0A00-0000A2000000}">
      <text>
        <r>
          <rPr>
            <b/>
            <sz val="8"/>
            <color indexed="81"/>
            <rFont val="Tahoma"/>
            <family val="2"/>
          </rPr>
          <t>2 = LOWER 2 HINGES ONLY
4 = FULL 4 HNG DUTCH FRAME
5 = SPCL FULL DUTCH FRAME</t>
        </r>
        <r>
          <rPr>
            <sz val="8"/>
            <color indexed="81"/>
            <rFont val="Tahoma"/>
            <family val="2"/>
          </rPr>
          <t xml:space="preserve">
</t>
        </r>
      </text>
    </comment>
    <comment ref="AG67" authorId="0" shapeId="0" xr:uid="{00000000-0006-0000-0A00-0000A3000000}">
      <text>
        <r>
          <rPr>
            <b/>
            <sz val="8"/>
            <color indexed="81"/>
            <rFont val="Tahoma"/>
            <family val="2"/>
          </rPr>
          <t>UB = UNIT BUNDLE
FW = FACE WELD
CW = CONTINUOUS WELD</t>
        </r>
      </text>
    </comment>
    <comment ref="R69" authorId="0" shapeId="0" xr:uid="{00000000-0006-0000-0A00-0000A4000000}">
      <text>
        <r>
          <rPr>
            <b/>
            <sz val="8"/>
            <color indexed="81"/>
            <rFont val="Tahoma"/>
            <family val="2"/>
          </rPr>
          <t>UR = UNEQUAL RABBET
ER = EQUAL RABBET
SR = SINGLE RABBET
CFE = COMMUNICATING
CO = CASED OPENING
DE = DOUBLE EGRESS</t>
        </r>
      </text>
    </comment>
    <comment ref="V69" authorId="0" shapeId="0" xr:uid="{00000000-0006-0000-0A00-0000A5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69" authorId="0" shapeId="0" xr:uid="{00000000-0006-0000-0A00-0000A6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69" authorId="0" shapeId="0" xr:uid="{00000000-0006-0000-0A00-0000A7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69" authorId="0" shapeId="0" xr:uid="{00000000-0006-0000-0A00-0000A8000000}">
      <text>
        <r>
          <rPr>
            <b/>
            <sz val="8"/>
            <color indexed="81"/>
            <rFont val="Tahoma"/>
            <family val="2"/>
          </rPr>
          <t>2 = LOWER 2 HINGES ONLY
4 = FULL 4 HNG DUTCH FRAME
5 = SPCL FULL DUTCH FRAME</t>
        </r>
        <r>
          <rPr>
            <sz val="8"/>
            <color indexed="81"/>
            <rFont val="Tahoma"/>
            <family val="2"/>
          </rPr>
          <t xml:space="preserve">
</t>
        </r>
      </text>
    </comment>
    <comment ref="AG69" authorId="0" shapeId="0" xr:uid="{00000000-0006-0000-0A00-0000A9000000}">
      <text>
        <r>
          <rPr>
            <b/>
            <sz val="8"/>
            <color indexed="81"/>
            <rFont val="Tahoma"/>
            <family val="2"/>
          </rPr>
          <t>UB = UNIT BUNDLE
FW = FACE WELD
CW = CONTINUOUS WELD</t>
        </r>
      </text>
    </comment>
    <comment ref="R71" authorId="0" shapeId="0" xr:uid="{00000000-0006-0000-0A00-0000AA000000}">
      <text>
        <r>
          <rPr>
            <b/>
            <sz val="8"/>
            <color indexed="81"/>
            <rFont val="Tahoma"/>
            <family val="2"/>
          </rPr>
          <t>UR = UNEQUAL RABBET
ER = EQUAL RABBET
SR = SINGLE RABBET
CFE = COMMUNICATING
CO = CASED OPENING
DE = DOUBLE EGRESS</t>
        </r>
      </text>
    </comment>
    <comment ref="V71" authorId="0" shapeId="0" xr:uid="{00000000-0006-0000-0A00-0000AB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71" authorId="0" shapeId="0" xr:uid="{00000000-0006-0000-0A00-0000AC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71" authorId="0" shapeId="0" xr:uid="{00000000-0006-0000-0A00-0000AD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71" authorId="0" shapeId="0" xr:uid="{00000000-0006-0000-0A00-0000AE000000}">
      <text>
        <r>
          <rPr>
            <b/>
            <sz val="8"/>
            <color indexed="81"/>
            <rFont val="Tahoma"/>
            <family val="2"/>
          </rPr>
          <t>2 = LOWER 2 HINGES ONLY
4 = FULL 4 HNG DUTCH FRAME
5 = SPCL FULL DUTCH FRAME</t>
        </r>
        <r>
          <rPr>
            <sz val="8"/>
            <color indexed="81"/>
            <rFont val="Tahoma"/>
            <family val="2"/>
          </rPr>
          <t xml:space="preserve">
</t>
        </r>
      </text>
    </comment>
    <comment ref="AG71" authorId="0" shapeId="0" xr:uid="{00000000-0006-0000-0A00-0000AF000000}">
      <text>
        <r>
          <rPr>
            <b/>
            <sz val="8"/>
            <color indexed="81"/>
            <rFont val="Tahoma"/>
            <family val="2"/>
          </rPr>
          <t>UB = UNIT BUNDLE
FW = FACE WELD
CW = CONTINUOUS WELD</t>
        </r>
      </text>
    </comment>
    <comment ref="R73" authorId="0" shapeId="0" xr:uid="{00000000-0006-0000-0A00-0000B0000000}">
      <text>
        <r>
          <rPr>
            <b/>
            <sz val="8"/>
            <color indexed="81"/>
            <rFont val="Tahoma"/>
            <family val="2"/>
          </rPr>
          <t>UR = UNEQUAL RABBET
ER = EQUAL RABBET
SR = SINGLE RABBET
CFE = COMMUNICATING
CO = CASED OPENING
DE = DOUBLE EGRESS</t>
        </r>
      </text>
    </comment>
    <comment ref="V73" authorId="0" shapeId="0" xr:uid="{00000000-0006-0000-0A00-0000B1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73" authorId="0" shapeId="0" xr:uid="{00000000-0006-0000-0A00-0000B2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73" authorId="0" shapeId="0" xr:uid="{00000000-0006-0000-0A00-0000B3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73" authorId="0" shapeId="0" xr:uid="{00000000-0006-0000-0A00-0000B4000000}">
      <text>
        <r>
          <rPr>
            <b/>
            <sz val="8"/>
            <color indexed="81"/>
            <rFont val="Tahoma"/>
            <family val="2"/>
          </rPr>
          <t>2 = LOWER 2 HINGES ONLY
4 = FULL 4 HNG DUTCH FRAME
5 = SPCL FULL DUTCH FRAME</t>
        </r>
        <r>
          <rPr>
            <sz val="8"/>
            <color indexed="81"/>
            <rFont val="Tahoma"/>
            <family val="2"/>
          </rPr>
          <t xml:space="preserve">
</t>
        </r>
      </text>
    </comment>
    <comment ref="AG73" authorId="0" shapeId="0" xr:uid="{00000000-0006-0000-0A00-0000B5000000}">
      <text>
        <r>
          <rPr>
            <b/>
            <sz val="8"/>
            <color indexed="81"/>
            <rFont val="Tahoma"/>
            <family val="2"/>
          </rPr>
          <t>UB = UNIT BUNDLE
FW = FACE WELD
CW = CONTINUOUS WELD</t>
        </r>
      </text>
    </comment>
    <comment ref="R75" authorId="0" shapeId="0" xr:uid="{00000000-0006-0000-0A00-0000B6000000}">
      <text>
        <r>
          <rPr>
            <b/>
            <sz val="8"/>
            <color indexed="81"/>
            <rFont val="Tahoma"/>
            <family val="2"/>
          </rPr>
          <t>UR = UNEQUAL RABBET
ER = EQUAL RABBET
SR = SINGLE RABBET
CFE = COMMUNICATING
CO = CASED OPENING
DE = DOUBLE EGRESS</t>
        </r>
      </text>
    </comment>
    <comment ref="V75" authorId="0" shapeId="0" xr:uid="{00000000-0006-0000-0A00-0000B7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75" authorId="0" shapeId="0" xr:uid="{00000000-0006-0000-0A00-0000B8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75" authorId="0" shapeId="0" xr:uid="{00000000-0006-0000-0A00-0000B9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75" authorId="0" shapeId="0" xr:uid="{00000000-0006-0000-0A00-0000BA000000}">
      <text>
        <r>
          <rPr>
            <b/>
            <sz val="8"/>
            <color indexed="81"/>
            <rFont val="Tahoma"/>
            <family val="2"/>
          </rPr>
          <t>2 = LOWER 2 HINGES ONLY
4 = FULL 4 HNG DUTCH FRAME
5 = SPCL FULL DUTCH FRAME</t>
        </r>
        <r>
          <rPr>
            <sz val="8"/>
            <color indexed="81"/>
            <rFont val="Tahoma"/>
            <family val="2"/>
          </rPr>
          <t xml:space="preserve">
</t>
        </r>
      </text>
    </comment>
    <comment ref="AG75" authorId="0" shapeId="0" xr:uid="{00000000-0006-0000-0A00-0000BB000000}">
      <text>
        <r>
          <rPr>
            <b/>
            <sz val="8"/>
            <color indexed="81"/>
            <rFont val="Tahoma"/>
            <family val="2"/>
          </rPr>
          <t>UB = UNIT BUNDLE
FW = FACE WELD
CW = CONTINUOUS WELD</t>
        </r>
      </text>
    </comment>
    <comment ref="R77" authorId="0" shapeId="0" xr:uid="{00000000-0006-0000-0A00-0000BC000000}">
      <text>
        <r>
          <rPr>
            <b/>
            <sz val="8"/>
            <color indexed="81"/>
            <rFont val="Tahoma"/>
            <family val="2"/>
          </rPr>
          <t>UR = UNEQUAL RABBET
ER = EQUAL RABBET
SR = SINGLE RABBET
CFE = COMMUNICATING
CO = CASED OPENING
DE = DOUBLE EGRESS</t>
        </r>
      </text>
    </comment>
    <comment ref="V77" authorId="0" shapeId="0" xr:uid="{00000000-0006-0000-0A00-0000BD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77" authorId="0" shapeId="0" xr:uid="{00000000-0006-0000-0A00-0000BE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77" authorId="0" shapeId="0" xr:uid="{00000000-0006-0000-0A00-0000BF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77" authorId="0" shapeId="0" xr:uid="{00000000-0006-0000-0A00-0000C0000000}">
      <text>
        <r>
          <rPr>
            <b/>
            <sz val="8"/>
            <color indexed="81"/>
            <rFont val="Tahoma"/>
            <family val="2"/>
          </rPr>
          <t>2 = LOWER 2 HINGES ONLY
4 = FULL 4 HNG DUTCH FRAME
5 = SPCL FULL DUTCH FRAME</t>
        </r>
        <r>
          <rPr>
            <sz val="8"/>
            <color indexed="81"/>
            <rFont val="Tahoma"/>
            <family val="2"/>
          </rPr>
          <t xml:space="preserve">
</t>
        </r>
      </text>
    </comment>
    <comment ref="AG77" authorId="0" shapeId="0" xr:uid="{00000000-0006-0000-0A00-0000C1000000}">
      <text>
        <r>
          <rPr>
            <b/>
            <sz val="8"/>
            <color indexed="81"/>
            <rFont val="Tahoma"/>
            <family val="2"/>
          </rPr>
          <t>UB = UNIT BUNDLE
FW = FACE WELD
CW = CONTINUOUS WELD</t>
        </r>
      </text>
    </comment>
    <comment ref="R79" authorId="0" shapeId="0" xr:uid="{00000000-0006-0000-0A00-0000C2000000}">
      <text>
        <r>
          <rPr>
            <b/>
            <sz val="8"/>
            <color indexed="81"/>
            <rFont val="Tahoma"/>
            <family val="2"/>
          </rPr>
          <t>UR = UNEQUAL RABBET
ER = EQUAL RABBET
SR = SINGLE RABBET
CFE = COMMUNICATING
CO = CASED OPENING
DE = DOUBLE EGRESS</t>
        </r>
      </text>
    </comment>
    <comment ref="V79" authorId="0" shapeId="0" xr:uid="{00000000-0006-0000-0A00-0000C3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79" authorId="0" shapeId="0" xr:uid="{00000000-0006-0000-0A00-0000C4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79" authorId="0" shapeId="0" xr:uid="{00000000-0006-0000-0A00-0000C5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79" authorId="0" shapeId="0" xr:uid="{00000000-0006-0000-0A00-0000C6000000}">
      <text>
        <r>
          <rPr>
            <b/>
            <sz val="8"/>
            <color indexed="81"/>
            <rFont val="Tahoma"/>
            <family val="2"/>
          </rPr>
          <t>2 = LOWER 2 HINGES ONLY
4 = FULL 4 HNG DUTCH FRAME
5 = SPCL FULL DUTCH FRAME</t>
        </r>
        <r>
          <rPr>
            <sz val="8"/>
            <color indexed="81"/>
            <rFont val="Tahoma"/>
            <family val="2"/>
          </rPr>
          <t xml:space="preserve">
</t>
        </r>
      </text>
    </comment>
    <comment ref="AG79" authorId="0" shapeId="0" xr:uid="{00000000-0006-0000-0A00-0000C7000000}">
      <text>
        <r>
          <rPr>
            <b/>
            <sz val="8"/>
            <color indexed="81"/>
            <rFont val="Tahoma"/>
            <family val="2"/>
          </rPr>
          <t>UB = UNIT BUNDLE
FW = FACE WELD
CW = CONTINUOUS WELD</t>
        </r>
      </text>
    </comment>
    <comment ref="R81" authorId="0" shapeId="0" xr:uid="{00000000-0006-0000-0A00-0000C8000000}">
      <text>
        <r>
          <rPr>
            <b/>
            <sz val="8"/>
            <color indexed="81"/>
            <rFont val="Tahoma"/>
            <family val="2"/>
          </rPr>
          <t>UR = UNEQUAL RABBET
ER = EQUAL RABBET
SR = SINGLE RABBET
CFE = COMMUNICATING
CO = CASED OPENING
DE = DOUBLE EGRESS</t>
        </r>
      </text>
    </comment>
    <comment ref="V81" authorId="0" shapeId="0" xr:uid="{00000000-0006-0000-0A00-0000C9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81" authorId="0" shapeId="0" xr:uid="{00000000-0006-0000-0A00-0000CA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81" authorId="0" shapeId="0" xr:uid="{00000000-0006-0000-0A00-0000CB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81" authorId="0" shapeId="0" xr:uid="{00000000-0006-0000-0A00-0000CC000000}">
      <text>
        <r>
          <rPr>
            <b/>
            <sz val="8"/>
            <color indexed="81"/>
            <rFont val="Tahoma"/>
            <family val="2"/>
          </rPr>
          <t>2 = LOWER 2 HINGES ONLY
4 = FULL 4 HNG DUTCH FRAME
5 = SPCL FULL DUTCH FRAME</t>
        </r>
        <r>
          <rPr>
            <sz val="8"/>
            <color indexed="81"/>
            <rFont val="Tahoma"/>
            <family val="2"/>
          </rPr>
          <t xml:space="preserve">
</t>
        </r>
      </text>
    </comment>
    <comment ref="AG81" authorId="0" shapeId="0" xr:uid="{00000000-0006-0000-0A00-0000CD000000}">
      <text>
        <r>
          <rPr>
            <b/>
            <sz val="8"/>
            <color indexed="81"/>
            <rFont val="Tahoma"/>
            <family val="2"/>
          </rPr>
          <t>UB = UNIT BUNDLE
FW = FACE WELD
CW = CONTINUOUS WELD</t>
        </r>
      </text>
    </comment>
    <comment ref="R83" authorId="0" shapeId="0" xr:uid="{00000000-0006-0000-0A00-0000CE000000}">
      <text>
        <r>
          <rPr>
            <b/>
            <sz val="8"/>
            <color indexed="81"/>
            <rFont val="Tahoma"/>
            <family val="2"/>
          </rPr>
          <t>UR = UNEQUAL RABBET
ER = EQUAL RABBET
SR = SINGLE RABBET
CFE = COMMUNICATING
CO = CASED OPENING
DE = DOUBLE EGRESS</t>
        </r>
      </text>
    </comment>
    <comment ref="V83" authorId="0" shapeId="0" xr:uid="{00000000-0006-0000-0A00-0000CF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83" authorId="0" shapeId="0" xr:uid="{00000000-0006-0000-0A00-0000D0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83" authorId="0" shapeId="0" xr:uid="{00000000-0006-0000-0A00-0000D1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83" authorId="0" shapeId="0" xr:uid="{00000000-0006-0000-0A00-0000D2000000}">
      <text>
        <r>
          <rPr>
            <b/>
            <sz val="8"/>
            <color indexed="81"/>
            <rFont val="Tahoma"/>
            <family val="2"/>
          </rPr>
          <t>2 = LOWER 2 HINGES ONLY
4 = FULL 4 HNG DUTCH FRAME
5 = SPCL FULL DUTCH FRAME</t>
        </r>
        <r>
          <rPr>
            <sz val="8"/>
            <color indexed="81"/>
            <rFont val="Tahoma"/>
            <family val="2"/>
          </rPr>
          <t xml:space="preserve">
</t>
        </r>
      </text>
    </comment>
    <comment ref="AG83" authorId="0" shapeId="0" xr:uid="{00000000-0006-0000-0A00-0000D3000000}">
      <text>
        <r>
          <rPr>
            <b/>
            <sz val="8"/>
            <color indexed="81"/>
            <rFont val="Tahoma"/>
            <family val="2"/>
          </rPr>
          <t>UB = UNIT BUNDLE
FW = FACE WELD
CW = CONTINUOUS WELD</t>
        </r>
      </text>
    </comment>
    <comment ref="R85" authorId="0" shapeId="0" xr:uid="{00000000-0006-0000-0A00-0000D4000000}">
      <text>
        <r>
          <rPr>
            <b/>
            <sz val="8"/>
            <color indexed="81"/>
            <rFont val="Tahoma"/>
            <family val="2"/>
          </rPr>
          <t>UR = UNEQUAL RABBET
ER = EQUAL RABBET
SR = SINGLE RABBET
CFE = COMMUNICATING
CO = CASED OPENING
DE = DOUBLE EGRESS</t>
        </r>
      </text>
    </comment>
    <comment ref="V85" authorId="0" shapeId="0" xr:uid="{00000000-0006-0000-0A00-0000D5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85" authorId="0" shapeId="0" xr:uid="{00000000-0006-0000-0A00-0000D6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85" authorId="0" shapeId="0" xr:uid="{00000000-0006-0000-0A00-0000D7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85" authorId="0" shapeId="0" xr:uid="{00000000-0006-0000-0A00-0000D8000000}">
      <text>
        <r>
          <rPr>
            <b/>
            <sz val="8"/>
            <color indexed="81"/>
            <rFont val="Tahoma"/>
            <family val="2"/>
          </rPr>
          <t>2 = LOWER 2 HINGES ONLY
4 = FULL 4 HNG DUTCH FRAME
5 = SPCL FULL DUTCH FRAME</t>
        </r>
        <r>
          <rPr>
            <sz val="8"/>
            <color indexed="81"/>
            <rFont val="Tahoma"/>
            <family val="2"/>
          </rPr>
          <t xml:space="preserve">
</t>
        </r>
      </text>
    </comment>
    <comment ref="AG85" authorId="0" shapeId="0" xr:uid="{00000000-0006-0000-0A00-0000D9000000}">
      <text>
        <r>
          <rPr>
            <b/>
            <sz val="8"/>
            <color indexed="81"/>
            <rFont val="Tahoma"/>
            <family val="2"/>
          </rPr>
          <t>UB = UNIT BUNDLE
FW = FACE WELD
CW = CONTINUOUS WELD</t>
        </r>
      </text>
    </comment>
    <comment ref="R87" authorId="0" shapeId="0" xr:uid="{00000000-0006-0000-0A00-0000DA000000}">
      <text>
        <r>
          <rPr>
            <b/>
            <sz val="8"/>
            <color indexed="81"/>
            <rFont val="Tahoma"/>
            <family val="2"/>
          </rPr>
          <t>UR = UNEQUAL RABBET
ER = EQUAL RABBET
SR = SINGLE RABBET
CFE = COMMUNICATING
CO = CASED OPENING
DE = DOUBLE EGRESS</t>
        </r>
      </text>
    </comment>
    <comment ref="V87" authorId="0" shapeId="0" xr:uid="{00000000-0006-0000-0A00-0000DB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87" authorId="0" shapeId="0" xr:uid="{00000000-0006-0000-0A00-0000DC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87" authorId="0" shapeId="0" xr:uid="{00000000-0006-0000-0A00-0000DD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87" authorId="0" shapeId="0" xr:uid="{00000000-0006-0000-0A00-0000DE000000}">
      <text>
        <r>
          <rPr>
            <b/>
            <sz val="8"/>
            <color indexed="81"/>
            <rFont val="Tahoma"/>
            <family val="2"/>
          </rPr>
          <t>2 = LOWER 2 HINGES ONLY
4 = FULL 4 HNG DUTCH FRAME
5 = SPCL FULL DUTCH FRAME</t>
        </r>
        <r>
          <rPr>
            <sz val="8"/>
            <color indexed="81"/>
            <rFont val="Tahoma"/>
            <family val="2"/>
          </rPr>
          <t xml:space="preserve">
</t>
        </r>
      </text>
    </comment>
    <comment ref="AG87" authorId="0" shapeId="0" xr:uid="{00000000-0006-0000-0A00-0000DF000000}">
      <text>
        <r>
          <rPr>
            <b/>
            <sz val="8"/>
            <color indexed="81"/>
            <rFont val="Tahoma"/>
            <family val="2"/>
          </rPr>
          <t>UB = UNIT BUNDLE
FW = FACE WELD
CW = CONTINUOUS WELD</t>
        </r>
      </text>
    </comment>
    <comment ref="R89" authorId="0" shapeId="0" xr:uid="{00000000-0006-0000-0A00-0000E0000000}">
      <text>
        <r>
          <rPr>
            <b/>
            <sz val="8"/>
            <color indexed="81"/>
            <rFont val="Tahoma"/>
            <family val="2"/>
          </rPr>
          <t>UR = UNEQUAL RABBET
ER = EQUAL RABBET
SR = SINGLE RABBET
CFE = COMMUNICATING
CO = CASED OPENING
DE = DOUBLE EGRESS</t>
        </r>
      </text>
    </comment>
    <comment ref="V89" authorId="0" shapeId="0" xr:uid="{00000000-0006-0000-0A00-0000E1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89" authorId="0" shapeId="0" xr:uid="{00000000-0006-0000-0A00-0000E2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89" authorId="0" shapeId="0" xr:uid="{00000000-0006-0000-0A00-0000E3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89" authorId="0" shapeId="0" xr:uid="{00000000-0006-0000-0A00-0000E4000000}">
      <text>
        <r>
          <rPr>
            <b/>
            <sz val="8"/>
            <color indexed="81"/>
            <rFont val="Tahoma"/>
            <family val="2"/>
          </rPr>
          <t>2 = LOWER 2 HINGES ONLY
4 = FULL 4 HNG DUTCH FRAME
5 = SPCL FULL DUTCH FRAME</t>
        </r>
        <r>
          <rPr>
            <sz val="8"/>
            <color indexed="81"/>
            <rFont val="Tahoma"/>
            <family val="2"/>
          </rPr>
          <t xml:space="preserve">
</t>
        </r>
      </text>
    </comment>
    <comment ref="AG89" authorId="0" shapeId="0" xr:uid="{00000000-0006-0000-0A00-0000E5000000}">
      <text>
        <r>
          <rPr>
            <b/>
            <sz val="8"/>
            <color indexed="81"/>
            <rFont val="Tahoma"/>
            <family val="2"/>
          </rPr>
          <t>UB = UNIT BUNDLE
FW = FACE WELD
CW = CONTINUOUS WELD</t>
        </r>
      </text>
    </comment>
    <comment ref="R91" authorId="0" shapeId="0" xr:uid="{00000000-0006-0000-0A00-0000E6000000}">
      <text>
        <r>
          <rPr>
            <b/>
            <sz val="8"/>
            <color indexed="81"/>
            <rFont val="Tahoma"/>
            <family val="2"/>
          </rPr>
          <t>UR = UNEQUAL RABBET
ER = EQUAL RABBET
SR = SINGLE RABBET
CFE = COMMUNICATING
CO = CASED OPENING
DE = DOUBLE EGRESS</t>
        </r>
      </text>
    </comment>
    <comment ref="V91" authorId="0" shapeId="0" xr:uid="{00000000-0006-0000-0A00-0000E7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91" authorId="0" shapeId="0" xr:uid="{00000000-0006-0000-0A00-0000E8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91" authorId="0" shapeId="0" xr:uid="{00000000-0006-0000-0A00-0000E9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91" authorId="0" shapeId="0" xr:uid="{00000000-0006-0000-0A00-0000EA000000}">
      <text>
        <r>
          <rPr>
            <b/>
            <sz val="8"/>
            <color indexed="81"/>
            <rFont val="Tahoma"/>
            <family val="2"/>
          </rPr>
          <t>2 = LOWER 2 HINGES ONLY
4 = FULL 4 HNG DUTCH FRAME
5 = SPCL FULL DUTCH FRAME</t>
        </r>
        <r>
          <rPr>
            <sz val="8"/>
            <color indexed="81"/>
            <rFont val="Tahoma"/>
            <family val="2"/>
          </rPr>
          <t xml:space="preserve">
</t>
        </r>
      </text>
    </comment>
    <comment ref="AG91" authorId="0" shapeId="0" xr:uid="{00000000-0006-0000-0A00-0000EB000000}">
      <text>
        <r>
          <rPr>
            <b/>
            <sz val="8"/>
            <color indexed="81"/>
            <rFont val="Tahoma"/>
            <family val="2"/>
          </rPr>
          <t>UB = UNIT BUNDLE
FW = FACE WELD
CW = CONTINUOUS WELD</t>
        </r>
      </text>
    </comment>
    <comment ref="R93" authorId="0" shapeId="0" xr:uid="{00000000-0006-0000-0A00-0000EC000000}">
      <text>
        <r>
          <rPr>
            <b/>
            <sz val="8"/>
            <color indexed="81"/>
            <rFont val="Tahoma"/>
            <family val="2"/>
          </rPr>
          <t>UR = UNEQUAL RABBET
ER = EQUAL RABBET
SR = SINGLE RABBET
CFE = COMMUNICATING
CO = CASED OPENING
DE = DOUBLE EGRESS</t>
        </r>
      </text>
    </comment>
    <comment ref="V93" authorId="0" shapeId="0" xr:uid="{00000000-0006-0000-0A00-0000ED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93" authorId="0" shapeId="0" xr:uid="{00000000-0006-0000-0A00-0000EE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93" authorId="0" shapeId="0" xr:uid="{00000000-0006-0000-0A00-0000EF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93" authorId="0" shapeId="0" xr:uid="{00000000-0006-0000-0A00-0000F0000000}">
      <text>
        <r>
          <rPr>
            <b/>
            <sz val="8"/>
            <color indexed="81"/>
            <rFont val="Tahoma"/>
            <family val="2"/>
          </rPr>
          <t>2 = LOWER 2 HINGES ONLY
4 = FULL 4 HNG DUTCH FRAME
5 = SPCL FULL DUTCH FRAME</t>
        </r>
        <r>
          <rPr>
            <sz val="8"/>
            <color indexed="81"/>
            <rFont val="Tahoma"/>
            <family val="2"/>
          </rPr>
          <t xml:space="preserve">
</t>
        </r>
      </text>
    </comment>
    <comment ref="AG93" authorId="0" shapeId="0" xr:uid="{00000000-0006-0000-0A00-0000F1000000}">
      <text>
        <r>
          <rPr>
            <b/>
            <sz val="8"/>
            <color indexed="81"/>
            <rFont val="Tahoma"/>
            <family val="2"/>
          </rPr>
          <t>UB = UNIT BUNDLE
FW = FACE WELD
CW = CONTINUOUS WELD</t>
        </r>
      </text>
    </comment>
    <comment ref="R95" authorId="0" shapeId="0" xr:uid="{00000000-0006-0000-0A00-0000F2000000}">
      <text>
        <r>
          <rPr>
            <b/>
            <sz val="8"/>
            <color indexed="81"/>
            <rFont val="Tahoma"/>
            <family val="2"/>
          </rPr>
          <t>UR = UNEQUAL RABBET
ER = EQUAL RABBET
SR = SINGLE RABBET
CFE = COMMUNICATING
CO = CASED OPENING
DE = DOUBLE EGRESS</t>
        </r>
      </text>
    </comment>
    <comment ref="V95" authorId="0" shapeId="0" xr:uid="{00000000-0006-0000-0A00-0000F3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95" authorId="0" shapeId="0" xr:uid="{00000000-0006-0000-0A00-0000F4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95" authorId="0" shapeId="0" xr:uid="{00000000-0006-0000-0A00-0000F5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95" authorId="0" shapeId="0" xr:uid="{00000000-0006-0000-0A00-0000F6000000}">
      <text>
        <r>
          <rPr>
            <b/>
            <sz val="8"/>
            <color indexed="81"/>
            <rFont val="Tahoma"/>
            <family val="2"/>
          </rPr>
          <t>2 = LOWER 2 HINGES ONLY
4 = FULL 4 HNG DUTCH FRAME
5 = SPCL FULL DUTCH FRAME</t>
        </r>
        <r>
          <rPr>
            <sz val="8"/>
            <color indexed="81"/>
            <rFont val="Tahoma"/>
            <family val="2"/>
          </rPr>
          <t xml:space="preserve">
</t>
        </r>
      </text>
    </comment>
    <comment ref="AG95" authorId="0" shapeId="0" xr:uid="{00000000-0006-0000-0A00-0000F7000000}">
      <text>
        <r>
          <rPr>
            <b/>
            <sz val="8"/>
            <color indexed="81"/>
            <rFont val="Tahoma"/>
            <family val="2"/>
          </rPr>
          <t>UB = UNIT BUNDLE
FW = FACE WELD
CW = CONTINUOUS WELD</t>
        </r>
      </text>
    </comment>
    <comment ref="R97" authorId="0" shapeId="0" xr:uid="{00000000-0006-0000-0A00-0000F8000000}">
      <text>
        <r>
          <rPr>
            <b/>
            <sz val="8"/>
            <color indexed="81"/>
            <rFont val="Tahoma"/>
            <family val="2"/>
          </rPr>
          <t>UR = UNEQUAL RABBET
ER = EQUAL RABBET
SR = SINGLE RABBET
CFE = COMMUNICATING
CO = CASED OPENING
DE = DOUBLE EGRESS</t>
        </r>
      </text>
    </comment>
    <comment ref="V97" authorId="0" shapeId="0" xr:uid="{00000000-0006-0000-0A00-0000F9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97" authorId="0" shapeId="0" xr:uid="{00000000-0006-0000-0A00-0000FA00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97" authorId="0" shapeId="0" xr:uid="{00000000-0006-0000-0A00-0000FB00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97" authorId="0" shapeId="0" xr:uid="{00000000-0006-0000-0A00-0000FC000000}">
      <text>
        <r>
          <rPr>
            <b/>
            <sz val="8"/>
            <color indexed="81"/>
            <rFont val="Tahoma"/>
            <family val="2"/>
          </rPr>
          <t>2 = LOWER 2 HINGES ONLY
4 = FULL 4 HNG DUTCH FRAME
5 = SPCL FULL DUTCH FRAME</t>
        </r>
        <r>
          <rPr>
            <sz val="8"/>
            <color indexed="81"/>
            <rFont val="Tahoma"/>
            <family val="2"/>
          </rPr>
          <t xml:space="preserve">
</t>
        </r>
      </text>
    </comment>
    <comment ref="AG97" authorId="0" shapeId="0" xr:uid="{00000000-0006-0000-0A00-0000FD000000}">
      <text>
        <r>
          <rPr>
            <b/>
            <sz val="8"/>
            <color indexed="81"/>
            <rFont val="Tahoma"/>
            <family val="2"/>
          </rPr>
          <t>UB = UNIT BUNDLE
FW = FACE WELD
CW = CONTINUOUS WELD</t>
        </r>
      </text>
    </comment>
    <comment ref="R99" authorId="0" shapeId="0" xr:uid="{00000000-0006-0000-0A00-0000FE000000}">
      <text>
        <r>
          <rPr>
            <b/>
            <sz val="8"/>
            <color indexed="81"/>
            <rFont val="Tahoma"/>
            <family val="2"/>
          </rPr>
          <t>UR = UNEQUAL RABBET
ER = EQUAL RABBET
SR = SINGLE RABBET
CFE = COMMUNICATING
CO = CASED OPENING
DE = DOUBLE EGRESS</t>
        </r>
      </text>
    </comment>
    <comment ref="V99" authorId="0" shapeId="0" xr:uid="{00000000-0006-0000-0A00-0000FF00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99" authorId="0" shapeId="0" xr:uid="{00000000-0006-0000-0A00-000000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99" authorId="0" shapeId="0" xr:uid="{00000000-0006-0000-0A00-000001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99" authorId="0" shapeId="0" xr:uid="{00000000-0006-0000-0A00-000002010000}">
      <text>
        <r>
          <rPr>
            <b/>
            <sz val="8"/>
            <color indexed="81"/>
            <rFont val="Tahoma"/>
            <family val="2"/>
          </rPr>
          <t>2 = LOWER 2 HINGES ONLY
4 = FULL 4 HNG DUTCH FRAME
5 = SPCL FULL DUTCH FRAME</t>
        </r>
        <r>
          <rPr>
            <sz val="8"/>
            <color indexed="81"/>
            <rFont val="Tahoma"/>
            <family val="2"/>
          </rPr>
          <t xml:space="preserve">
</t>
        </r>
      </text>
    </comment>
    <comment ref="AG99" authorId="0" shapeId="0" xr:uid="{00000000-0006-0000-0A00-000003010000}">
      <text>
        <r>
          <rPr>
            <b/>
            <sz val="8"/>
            <color indexed="81"/>
            <rFont val="Tahoma"/>
            <family val="2"/>
          </rPr>
          <t>UB = UNIT BUNDLE
FW = FACE WELD
CW = CONTINUOUS WELD</t>
        </r>
      </text>
    </comment>
    <comment ref="R101" authorId="0" shapeId="0" xr:uid="{00000000-0006-0000-0A00-000004010000}">
      <text>
        <r>
          <rPr>
            <b/>
            <sz val="8"/>
            <color indexed="81"/>
            <rFont val="Tahoma"/>
            <family val="2"/>
          </rPr>
          <t>UR = UNEQUAL RABBET
ER = EQUAL RABBET
SR = SINGLE RABBET
CFE = COMMUNICATING
CO = CASED OPENING
DE = DOUBLE EGRESS</t>
        </r>
      </text>
    </comment>
    <comment ref="V101" authorId="0" shapeId="0" xr:uid="{00000000-0006-0000-0A00-000005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01" authorId="0" shapeId="0" xr:uid="{00000000-0006-0000-0A00-000006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01" authorId="0" shapeId="0" xr:uid="{00000000-0006-0000-0A00-000007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01" authorId="0" shapeId="0" xr:uid="{00000000-0006-0000-0A00-000008010000}">
      <text>
        <r>
          <rPr>
            <b/>
            <sz val="8"/>
            <color indexed="81"/>
            <rFont val="Tahoma"/>
            <family val="2"/>
          </rPr>
          <t>2 = LOWER 2 HINGES ONLY
4 = FULL 4 HNG DUTCH FRAME
5 = SPCL FULL DUTCH FRAME</t>
        </r>
        <r>
          <rPr>
            <sz val="8"/>
            <color indexed="81"/>
            <rFont val="Tahoma"/>
            <family val="2"/>
          </rPr>
          <t xml:space="preserve">
</t>
        </r>
      </text>
    </comment>
    <comment ref="AG101" authorId="0" shapeId="0" xr:uid="{00000000-0006-0000-0A00-000009010000}">
      <text>
        <r>
          <rPr>
            <b/>
            <sz val="8"/>
            <color indexed="81"/>
            <rFont val="Tahoma"/>
            <family val="2"/>
          </rPr>
          <t>UB = UNIT BUNDLE
FW = FACE WELD
CW = CONTINUOUS WELD</t>
        </r>
      </text>
    </comment>
    <comment ref="R103" authorId="0" shapeId="0" xr:uid="{00000000-0006-0000-0A00-00000A010000}">
      <text>
        <r>
          <rPr>
            <b/>
            <sz val="8"/>
            <color indexed="81"/>
            <rFont val="Tahoma"/>
            <family val="2"/>
          </rPr>
          <t>UR = UNEQUAL RABBET
ER = EQUAL RABBET
SR = SINGLE RABBET
CFE = COMMUNICATING
CO = CASED OPENING
DE = DOUBLE EGRESS</t>
        </r>
      </text>
    </comment>
    <comment ref="V103" authorId="0" shapeId="0" xr:uid="{00000000-0006-0000-0A00-00000B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03" authorId="0" shapeId="0" xr:uid="{00000000-0006-0000-0A00-00000C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03" authorId="0" shapeId="0" xr:uid="{00000000-0006-0000-0A00-00000D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03" authorId="0" shapeId="0" xr:uid="{00000000-0006-0000-0A00-00000E010000}">
      <text>
        <r>
          <rPr>
            <b/>
            <sz val="8"/>
            <color indexed="81"/>
            <rFont val="Tahoma"/>
            <family val="2"/>
          </rPr>
          <t>2 = LOWER 2 HINGES ONLY
4 = FULL 4 HNG DUTCH FRAME
5 = SPCL FULL DUTCH FRAME</t>
        </r>
        <r>
          <rPr>
            <sz val="8"/>
            <color indexed="81"/>
            <rFont val="Tahoma"/>
            <family val="2"/>
          </rPr>
          <t xml:space="preserve">
</t>
        </r>
      </text>
    </comment>
    <comment ref="AG103" authorId="0" shapeId="0" xr:uid="{00000000-0006-0000-0A00-00000F010000}">
      <text>
        <r>
          <rPr>
            <b/>
            <sz val="8"/>
            <color indexed="81"/>
            <rFont val="Tahoma"/>
            <family val="2"/>
          </rPr>
          <t>UB = UNIT BUNDLE
FW = FACE WELD
CW = CONTINUOUS WELD</t>
        </r>
      </text>
    </comment>
    <comment ref="R105" authorId="0" shapeId="0" xr:uid="{00000000-0006-0000-0A00-000010010000}">
      <text>
        <r>
          <rPr>
            <b/>
            <sz val="8"/>
            <color indexed="81"/>
            <rFont val="Tahoma"/>
            <family val="2"/>
          </rPr>
          <t>UR = UNEQUAL RABBET
ER = EQUAL RABBET
SR = SINGLE RABBET
CFE = COMMUNICATING
CO = CASED OPENING
DE = DOUBLE EGRESS</t>
        </r>
      </text>
    </comment>
    <comment ref="V105" authorId="0" shapeId="0" xr:uid="{00000000-0006-0000-0A00-000011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05" authorId="0" shapeId="0" xr:uid="{00000000-0006-0000-0A00-000012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05" authorId="0" shapeId="0" xr:uid="{00000000-0006-0000-0A00-000013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05" authorId="0" shapeId="0" xr:uid="{00000000-0006-0000-0A00-000014010000}">
      <text>
        <r>
          <rPr>
            <b/>
            <sz val="8"/>
            <color indexed="81"/>
            <rFont val="Tahoma"/>
            <family val="2"/>
          </rPr>
          <t>2 = LOWER 2 HINGES ONLY
4 = FULL 4 HNG DUTCH FRAME
5 = SPCL FULL DUTCH FRAME</t>
        </r>
        <r>
          <rPr>
            <sz val="8"/>
            <color indexed="81"/>
            <rFont val="Tahoma"/>
            <family val="2"/>
          </rPr>
          <t xml:space="preserve">
</t>
        </r>
      </text>
    </comment>
    <comment ref="AG105" authorId="0" shapeId="0" xr:uid="{00000000-0006-0000-0A00-000015010000}">
      <text>
        <r>
          <rPr>
            <b/>
            <sz val="8"/>
            <color indexed="81"/>
            <rFont val="Tahoma"/>
            <family val="2"/>
          </rPr>
          <t>UB = UNIT BUNDLE
FW = FACE WELD
CW = CONTINUOUS WELD</t>
        </r>
      </text>
    </comment>
    <comment ref="R107" authorId="0" shapeId="0" xr:uid="{00000000-0006-0000-0A00-000016010000}">
      <text>
        <r>
          <rPr>
            <b/>
            <sz val="8"/>
            <color indexed="81"/>
            <rFont val="Tahoma"/>
            <family val="2"/>
          </rPr>
          <t>UR = UNEQUAL RABBET
ER = EQUAL RABBET
SR = SINGLE RABBET
CFE = COMMUNICATING
CO = CASED OPENING
DE = DOUBLE EGRESS</t>
        </r>
      </text>
    </comment>
    <comment ref="V107" authorId="0" shapeId="0" xr:uid="{00000000-0006-0000-0A00-000017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07" authorId="0" shapeId="0" xr:uid="{00000000-0006-0000-0A00-000018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07" authorId="0" shapeId="0" xr:uid="{00000000-0006-0000-0A00-000019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07" authorId="0" shapeId="0" xr:uid="{00000000-0006-0000-0A00-00001A010000}">
      <text>
        <r>
          <rPr>
            <b/>
            <sz val="8"/>
            <color indexed="81"/>
            <rFont val="Tahoma"/>
            <family val="2"/>
          </rPr>
          <t>2 = LOWER 2 HINGES ONLY
4 = FULL 4 HNG DUTCH FRAME
5 = SPCL FULL DUTCH FRAME</t>
        </r>
        <r>
          <rPr>
            <sz val="8"/>
            <color indexed="81"/>
            <rFont val="Tahoma"/>
            <family val="2"/>
          </rPr>
          <t xml:space="preserve">
</t>
        </r>
      </text>
    </comment>
    <comment ref="AG107" authorId="0" shapeId="0" xr:uid="{00000000-0006-0000-0A00-00001B010000}">
      <text>
        <r>
          <rPr>
            <b/>
            <sz val="8"/>
            <color indexed="81"/>
            <rFont val="Tahoma"/>
            <family val="2"/>
          </rPr>
          <t>UB = UNIT BUNDLE
FW = FACE WELD
CW = CONTINUOUS WELD</t>
        </r>
      </text>
    </comment>
    <comment ref="R109" authorId="0" shapeId="0" xr:uid="{00000000-0006-0000-0A00-00001C010000}">
      <text>
        <r>
          <rPr>
            <b/>
            <sz val="8"/>
            <color indexed="81"/>
            <rFont val="Tahoma"/>
            <family val="2"/>
          </rPr>
          <t>UR = UNEQUAL RABBET
ER = EQUAL RABBET
SR = SINGLE RABBET
CFE = COMMUNICATING
CO = CASED OPENING
DE = DOUBLE EGRESS</t>
        </r>
      </text>
    </comment>
    <comment ref="V109" authorId="0" shapeId="0" xr:uid="{00000000-0006-0000-0A00-00001D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09" authorId="0" shapeId="0" xr:uid="{00000000-0006-0000-0A00-00001E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09" authorId="0" shapeId="0" xr:uid="{00000000-0006-0000-0A00-00001F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09" authorId="0" shapeId="0" xr:uid="{00000000-0006-0000-0A00-000020010000}">
      <text>
        <r>
          <rPr>
            <b/>
            <sz val="8"/>
            <color indexed="81"/>
            <rFont val="Tahoma"/>
            <family val="2"/>
          </rPr>
          <t>2 = LOWER 2 HINGES ONLY
4 = FULL 4 HNG DUTCH FRAME
5 = SPCL FULL DUTCH FRAME</t>
        </r>
        <r>
          <rPr>
            <sz val="8"/>
            <color indexed="81"/>
            <rFont val="Tahoma"/>
            <family val="2"/>
          </rPr>
          <t xml:space="preserve">
</t>
        </r>
      </text>
    </comment>
    <comment ref="AG109" authorId="0" shapeId="0" xr:uid="{00000000-0006-0000-0A00-000021010000}">
      <text>
        <r>
          <rPr>
            <b/>
            <sz val="8"/>
            <color indexed="81"/>
            <rFont val="Tahoma"/>
            <family val="2"/>
          </rPr>
          <t>UB = UNIT BUNDLE
FW = FACE WELD
CW = CONTINUOUS WELD</t>
        </r>
      </text>
    </comment>
    <comment ref="R111" authorId="0" shapeId="0" xr:uid="{00000000-0006-0000-0A00-000022010000}">
      <text>
        <r>
          <rPr>
            <b/>
            <sz val="8"/>
            <color indexed="81"/>
            <rFont val="Tahoma"/>
            <family val="2"/>
          </rPr>
          <t>UR = UNEQUAL RABBET
ER = EQUAL RABBET
SR = SINGLE RABBET
CFE = COMMUNICATING
CO = CASED OPENING
DE = DOUBLE EGRESS</t>
        </r>
      </text>
    </comment>
    <comment ref="V111" authorId="0" shapeId="0" xr:uid="{00000000-0006-0000-0A00-000023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11" authorId="0" shapeId="0" xr:uid="{00000000-0006-0000-0A00-000024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11" authorId="0" shapeId="0" xr:uid="{00000000-0006-0000-0A00-000025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11" authorId="0" shapeId="0" xr:uid="{00000000-0006-0000-0A00-000026010000}">
      <text>
        <r>
          <rPr>
            <b/>
            <sz val="8"/>
            <color indexed="81"/>
            <rFont val="Tahoma"/>
            <family val="2"/>
          </rPr>
          <t>2 = LOWER 2 HINGES ONLY
4 = FULL 4 HNG DUTCH FRAME
5 = SPCL FULL DUTCH FRAME</t>
        </r>
        <r>
          <rPr>
            <sz val="8"/>
            <color indexed="81"/>
            <rFont val="Tahoma"/>
            <family val="2"/>
          </rPr>
          <t xml:space="preserve">
</t>
        </r>
      </text>
    </comment>
    <comment ref="AG111" authorId="0" shapeId="0" xr:uid="{00000000-0006-0000-0A00-000027010000}">
      <text>
        <r>
          <rPr>
            <b/>
            <sz val="8"/>
            <color indexed="81"/>
            <rFont val="Tahoma"/>
            <family val="2"/>
          </rPr>
          <t>UB = UNIT BUNDLE
FW = FACE WELD
CW = CONTINUOUS WELD</t>
        </r>
      </text>
    </comment>
    <comment ref="R113" authorId="0" shapeId="0" xr:uid="{00000000-0006-0000-0A00-000028010000}">
      <text>
        <r>
          <rPr>
            <b/>
            <sz val="8"/>
            <color indexed="81"/>
            <rFont val="Tahoma"/>
            <family val="2"/>
          </rPr>
          <t>UR = UNEQUAL RABBET
ER = EQUAL RABBET
SR = SINGLE RABBET
CFE = COMMUNICATING
CO = CASED OPENING
DE = DOUBLE EGRESS</t>
        </r>
      </text>
    </comment>
    <comment ref="V113" authorId="0" shapeId="0" xr:uid="{00000000-0006-0000-0A00-000029010000}">
      <text>
        <r>
          <rPr>
            <b/>
            <sz val="8"/>
            <color indexed="81"/>
            <rFont val="Tahoma"/>
            <family val="2"/>
          </rPr>
          <t xml:space="preserve">9G(STD) = 9 GAGE (STANDARD)
7G = 7 GAGE HNG REINF
SMF = CONT. HNG REINF FACE MOUNT
SMR = CONT. HNG REINF RABBET MNT
SH  = SURFACE HINGE REINF
HF = HIGH FREQUENCY HINGE REINF
FD = FULL DEPTH HINGE REINF
EH = ELECTRIC HINGE REINF
AH = ANCHOR HINGE REINF
DA = DOUBLE ACTING REINF
</t>
        </r>
      </text>
    </comment>
    <comment ref="W113" authorId="0" shapeId="0" xr:uid="{00000000-0006-0000-0A00-00002A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13" authorId="0" shapeId="0" xr:uid="{00000000-0006-0000-0A00-00002B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13" authorId="0" shapeId="0" xr:uid="{00000000-0006-0000-0A00-00002C010000}">
      <text>
        <r>
          <rPr>
            <b/>
            <sz val="8"/>
            <color indexed="81"/>
            <rFont val="Tahoma"/>
            <family val="2"/>
          </rPr>
          <t>2 = LOWER 2 HINGES ONLY
4 = FULL 4 HNG DUTCH FRAME
5 = SPCL FULL DUTCH FRAME</t>
        </r>
        <r>
          <rPr>
            <sz val="8"/>
            <color indexed="81"/>
            <rFont val="Tahoma"/>
            <family val="2"/>
          </rPr>
          <t xml:space="preserve">
</t>
        </r>
      </text>
    </comment>
    <comment ref="AG113" authorId="0" shapeId="0" xr:uid="{00000000-0006-0000-0A00-00002D010000}">
      <text>
        <r>
          <rPr>
            <b/>
            <sz val="8"/>
            <color indexed="81"/>
            <rFont val="Tahoma"/>
            <family val="2"/>
          </rPr>
          <t>UB = UNIT BUNDLE
FW = FACE WELD
CW = CONTINUOUS WELD</t>
        </r>
      </text>
    </comment>
    <comment ref="R115" authorId="0" shapeId="0" xr:uid="{00000000-0006-0000-0A00-00002E010000}">
      <text>
        <r>
          <rPr>
            <b/>
            <sz val="8"/>
            <color indexed="81"/>
            <rFont val="Tahoma"/>
            <family val="2"/>
          </rPr>
          <t>UR = UNEQUAL RABBET
ER = EQUAL RABBET
SR = SINGLE RABBET
CFE = COMMUNICATING
CO = CASED OPENING
DE = DOUBLE EGRESS</t>
        </r>
      </text>
    </comment>
    <comment ref="V115" authorId="0" shapeId="0" xr:uid="{00000000-0006-0000-0A00-00002F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15" authorId="0" shapeId="0" xr:uid="{00000000-0006-0000-0A00-000030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15" authorId="0" shapeId="0" xr:uid="{00000000-0006-0000-0A00-000031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15" authorId="0" shapeId="0" xr:uid="{00000000-0006-0000-0A00-000032010000}">
      <text>
        <r>
          <rPr>
            <b/>
            <sz val="8"/>
            <color indexed="81"/>
            <rFont val="Tahoma"/>
            <family val="2"/>
          </rPr>
          <t>2 = LOWER 2 HINGES ONLY
4 = FULL 4 HNG DUTCH FRAME
5 = SPCL FULL DUTCH FRAME</t>
        </r>
        <r>
          <rPr>
            <sz val="8"/>
            <color indexed="81"/>
            <rFont val="Tahoma"/>
            <family val="2"/>
          </rPr>
          <t xml:space="preserve">
</t>
        </r>
      </text>
    </comment>
    <comment ref="AG115" authorId="0" shapeId="0" xr:uid="{00000000-0006-0000-0A00-000033010000}">
      <text>
        <r>
          <rPr>
            <b/>
            <sz val="8"/>
            <color indexed="81"/>
            <rFont val="Tahoma"/>
            <family val="2"/>
          </rPr>
          <t>UB = UNIT BUNDLE
FW = FACE WELD
CW = CONTINUOUS WELD</t>
        </r>
      </text>
    </comment>
    <comment ref="R117" authorId="0" shapeId="0" xr:uid="{00000000-0006-0000-0A00-000034010000}">
      <text>
        <r>
          <rPr>
            <b/>
            <sz val="8"/>
            <color indexed="81"/>
            <rFont val="Tahoma"/>
            <family val="2"/>
          </rPr>
          <t>UR = UNEQUAL RABBET
ER = EQUAL RABBET
SR = SINGLE RABBET
CFE = COMMUNICATING
CO = CASED OPENING
DE = DOUBLE EGRESS</t>
        </r>
      </text>
    </comment>
    <comment ref="V117" authorId="0" shapeId="0" xr:uid="{00000000-0006-0000-0A00-000035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17" authorId="0" shapeId="0" xr:uid="{00000000-0006-0000-0A00-000036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17" authorId="0" shapeId="0" xr:uid="{00000000-0006-0000-0A00-000037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17" authorId="0" shapeId="0" xr:uid="{00000000-0006-0000-0A00-000038010000}">
      <text>
        <r>
          <rPr>
            <b/>
            <sz val="8"/>
            <color indexed="81"/>
            <rFont val="Tahoma"/>
            <family val="2"/>
          </rPr>
          <t>2 = LOWER 2 HINGES ONLY
4 = FULL 4 HNG DUTCH FRAME
5 = SPCL FULL DUTCH FRAME</t>
        </r>
        <r>
          <rPr>
            <sz val="8"/>
            <color indexed="81"/>
            <rFont val="Tahoma"/>
            <family val="2"/>
          </rPr>
          <t xml:space="preserve">
</t>
        </r>
      </text>
    </comment>
    <comment ref="AG117" authorId="0" shapeId="0" xr:uid="{00000000-0006-0000-0A00-000039010000}">
      <text>
        <r>
          <rPr>
            <b/>
            <sz val="8"/>
            <color indexed="81"/>
            <rFont val="Tahoma"/>
            <family val="2"/>
          </rPr>
          <t>UB = UNIT BUNDLE
FW = FACE WELD
CW = CONTINUOUS WELD</t>
        </r>
      </text>
    </comment>
    <comment ref="R119" authorId="0" shapeId="0" xr:uid="{00000000-0006-0000-0A00-00003A010000}">
      <text>
        <r>
          <rPr>
            <b/>
            <sz val="8"/>
            <color indexed="81"/>
            <rFont val="Tahoma"/>
            <family val="2"/>
          </rPr>
          <t>UR = UNEQUAL RABBET
ER = EQUAL RABBET
SR = SINGLE RABBET
CFE = COMMUNICATING
CO = CASED OPENING
DE = DOUBLE EGRESS</t>
        </r>
      </text>
    </comment>
    <comment ref="V119" authorId="0" shapeId="0" xr:uid="{00000000-0006-0000-0A00-00003B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19" authorId="0" shapeId="0" xr:uid="{00000000-0006-0000-0A00-00003C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19" authorId="0" shapeId="0" xr:uid="{00000000-0006-0000-0A00-00003D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19" authorId="0" shapeId="0" xr:uid="{00000000-0006-0000-0A00-00003E010000}">
      <text>
        <r>
          <rPr>
            <b/>
            <sz val="8"/>
            <color indexed="81"/>
            <rFont val="Tahoma"/>
            <family val="2"/>
          </rPr>
          <t>2 = LOWER 2 HINGES ONLY
4 = FULL 4 HNG DUTCH FRAME
5 = SPCL FULL DUTCH FRAME</t>
        </r>
        <r>
          <rPr>
            <sz val="8"/>
            <color indexed="81"/>
            <rFont val="Tahoma"/>
            <family val="2"/>
          </rPr>
          <t xml:space="preserve">
</t>
        </r>
      </text>
    </comment>
    <comment ref="AG119" authorId="0" shapeId="0" xr:uid="{00000000-0006-0000-0A00-00003F010000}">
      <text>
        <r>
          <rPr>
            <b/>
            <sz val="8"/>
            <color indexed="81"/>
            <rFont val="Tahoma"/>
            <family val="2"/>
          </rPr>
          <t>UB = UNIT BUNDLE
FW = FACE WELD
CW = CONTINUOUS WELD</t>
        </r>
      </text>
    </comment>
    <comment ref="R121" authorId="0" shapeId="0" xr:uid="{00000000-0006-0000-0A00-000040010000}">
      <text>
        <r>
          <rPr>
            <b/>
            <sz val="8"/>
            <color indexed="81"/>
            <rFont val="Tahoma"/>
            <family val="2"/>
          </rPr>
          <t>UR = UNEQUAL RABBET
ER = EQUAL RABBET
SR = SINGLE RABBET
CFE = COMMUNICATING
CO = CASED OPENING
DE = DOUBLE EGRESS</t>
        </r>
      </text>
    </comment>
    <comment ref="V121" authorId="0" shapeId="0" xr:uid="{00000000-0006-0000-0A00-000041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21" authorId="0" shapeId="0" xr:uid="{00000000-0006-0000-0A00-000042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21" authorId="0" shapeId="0" xr:uid="{00000000-0006-0000-0A00-000043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21" authorId="0" shapeId="0" xr:uid="{00000000-0006-0000-0A00-000044010000}">
      <text>
        <r>
          <rPr>
            <b/>
            <sz val="8"/>
            <color indexed="81"/>
            <rFont val="Tahoma"/>
            <family val="2"/>
          </rPr>
          <t>2 = LOWER 2 HINGES ONLY
4 = FULL 4 HNG DUTCH FRAME
5 = SPCL FULL DUTCH FRAME</t>
        </r>
        <r>
          <rPr>
            <sz val="8"/>
            <color indexed="81"/>
            <rFont val="Tahoma"/>
            <family val="2"/>
          </rPr>
          <t xml:space="preserve">
</t>
        </r>
      </text>
    </comment>
    <comment ref="AG121" authorId="0" shapeId="0" xr:uid="{00000000-0006-0000-0A00-000045010000}">
      <text>
        <r>
          <rPr>
            <b/>
            <sz val="8"/>
            <color indexed="81"/>
            <rFont val="Tahoma"/>
            <family val="2"/>
          </rPr>
          <t>UB = UNIT BUNDLE
FW = FACE WELD
CW = CONTINUOUS WELD</t>
        </r>
      </text>
    </comment>
    <comment ref="R123" authorId="0" shapeId="0" xr:uid="{00000000-0006-0000-0A00-000046010000}">
      <text>
        <r>
          <rPr>
            <b/>
            <sz val="8"/>
            <color indexed="81"/>
            <rFont val="Tahoma"/>
            <family val="2"/>
          </rPr>
          <t>UR = UNEQUAL RABBET
ER = EQUAL RABBET
SR = SINGLE RABBET
CFE = COMMUNICATING
CO = CASED OPENING
DE = DOUBLE EGRESS</t>
        </r>
      </text>
    </comment>
    <comment ref="V123" authorId="0" shapeId="0" xr:uid="{00000000-0006-0000-0A00-000047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23" authorId="0" shapeId="0" xr:uid="{00000000-0006-0000-0A00-000048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23" authorId="0" shapeId="0" xr:uid="{00000000-0006-0000-0A00-000049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23" authorId="0" shapeId="0" xr:uid="{00000000-0006-0000-0A00-00004A010000}">
      <text>
        <r>
          <rPr>
            <b/>
            <sz val="8"/>
            <color indexed="81"/>
            <rFont val="Tahoma"/>
            <family val="2"/>
          </rPr>
          <t>2 = LOWER 2 HINGES ONLY
4 = FULL 4 HNG DUTCH FRAME
5 = SPCL FULL DUTCH FRAME</t>
        </r>
        <r>
          <rPr>
            <sz val="8"/>
            <color indexed="81"/>
            <rFont val="Tahoma"/>
            <family val="2"/>
          </rPr>
          <t xml:space="preserve">
</t>
        </r>
      </text>
    </comment>
    <comment ref="AG123" authorId="0" shapeId="0" xr:uid="{00000000-0006-0000-0A00-00004B010000}">
      <text>
        <r>
          <rPr>
            <b/>
            <sz val="8"/>
            <color indexed="81"/>
            <rFont val="Tahoma"/>
            <family val="2"/>
          </rPr>
          <t>UB = UNIT BUNDLE
FW = FACE WELD
CW = CONTINUOUS WELD</t>
        </r>
      </text>
    </comment>
    <comment ref="R125" authorId="0" shapeId="0" xr:uid="{00000000-0006-0000-0A00-00004C010000}">
      <text>
        <r>
          <rPr>
            <b/>
            <sz val="8"/>
            <color indexed="81"/>
            <rFont val="Tahoma"/>
            <family val="2"/>
          </rPr>
          <t>UR = UNEQUAL RABBET
ER = EQUAL RABBET
SR = SINGLE RABBET
CFE = COMMUNICATING
CO = CASED OPENING
DE = DOUBLE EGRESS</t>
        </r>
      </text>
    </comment>
    <comment ref="V125" authorId="0" shapeId="0" xr:uid="{00000000-0006-0000-0A00-00004D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25" authorId="0" shapeId="0" xr:uid="{00000000-0006-0000-0A00-00004E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25" authorId="0" shapeId="0" xr:uid="{00000000-0006-0000-0A00-00004F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25" authorId="0" shapeId="0" xr:uid="{00000000-0006-0000-0A00-000050010000}">
      <text>
        <r>
          <rPr>
            <b/>
            <sz val="8"/>
            <color indexed="81"/>
            <rFont val="Tahoma"/>
            <family val="2"/>
          </rPr>
          <t>2 = LOWER 2 HINGES ONLY
4 = FULL 4 HNG DUTCH FRAME
5 = SPCL FULL DUTCH FRAME</t>
        </r>
        <r>
          <rPr>
            <sz val="8"/>
            <color indexed="81"/>
            <rFont val="Tahoma"/>
            <family val="2"/>
          </rPr>
          <t xml:space="preserve">
</t>
        </r>
      </text>
    </comment>
    <comment ref="AG125" authorId="0" shapeId="0" xr:uid="{00000000-0006-0000-0A00-000051010000}">
      <text>
        <r>
          <rPr>
            <b/>
            <sz val="8"/>
            <color indexed="81"/>
            <rFont val="Tahoma"/>
            <family val="2"/>
          </rPr>
          <t>UB = UNIT BUNDLE
FW = FACE WELD
CW = CONTINUOUS WELD</t>
        </r>
      </text>
    </comment>
    <comment ref="R127" authorId="0" shapeId="0" xr:uid="{00000000-0006-0000-0A00-000052010000}">
      <text>
        <r>
          <rPr>
            <b/>
            <sz val="8"/>
            <color indexed="81"/>
            <rFont val="Tahoma"/>
            <family val="2"/>
          </rPr>
          <t>UR = UNEQUAL RABBET
ER = EQUAL RABBET
SR = SINGLE RABBET
CFE = COMMUNICATING
CO = CASED OPENING
DE = DOUBLE EGRESS</t>
        </r>
      </text>
    </comment>
    <comment ref="V127" authorId="0" shapeId="0" xr:uid="{00000000-0006-0000-0A00-000053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27" authorId="0" shapeId="0" xr:uid="{00000000-0006-0000-0A00-000054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27" authorId="0" shapeId="0" xr:uid="{00000000-0006-0000-0A00-000055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27" authorId="0" shapeId="0" xr:uid="{00000000-0006-0000-0A00-000056010000}">
      <text>
        <r>
          <rPr>
            <b/>
            <sz val="8"/>
            <color indexed="81"/>
            <rFont val="Tahoma"/>
            <family val="2"/>
          </rPr>
          <t>2 = LOWER 2 HINGES ONLY
4 = FULL 4 HNG DUTCH FRAME
5 = SPCL FULL DUTCH FRAME</t>
        </r>
        <r>
          <rPr>
            <sz val="8"/>
            <color indexed="81"/>
            <rFont val="Tahoma"/>
            <family val="2"/>
          </rPr>
          <t xml:space="preserve">
</t>
        </r>
      </text>
    </comment>
    <comment ref="AG127" authorId="0" shapeId="0" xr:uid="{00000000-0006-0000-0A00-000057010000}">
      <text>
        <r>
          <rPr>
            <b/>
            <sz val="8"/>
            <color indexed="81"/>
            <rFont val="Tahoma"/>
            <family val="2"/>
          </rPr>
          <t>UB = UNIT BUNDLE
FW = FACE WELD
CW = CONTINUOUS WELD</t>
        </r>
      </text>
    </comment>
    <comment ref="R129" authorId="0" shapeId="0" xr:uid="{00000000-0006-0000-0A00-000058010000}">
      <text>
        <r>
          <rPr>
            <b/>
            <sz val="8"/>
            <color indexed="81"/>
            <rFont val="Tahoma"/>
            <family val="2"/>
          </rPr>
          <t>UR = UNEQUAL RABBET
ER = EQUAL RABBET
SR = SINGLE RABBET
CFE = COMMUNICATING
CO = CASED OPENING
DE = DOUBLE EGRESS</t>
        </r>
      </text>
    </comment>
    <comment ref="V129" authorId="0" shapeId="0" xr:uid="{00000000-0006-0000-0A00-000059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29" authorId="0" shapeId="0" xr:uid="{00000000-0006-0000-0A00-00005A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29" authorId="0" shapeId="0" xr:uid="{00000000-0006-0000-0A00-00005B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29" authorId="0" shapeId="0" xr:uid="{00000000-0006-0000-0A00-00005C010000}">
      <text>
        <r>
          <rPr>
            <b/>
            <sz val="8"/>
            <color indexed="81"/>
            <rFont val="Tahoma"/>
            <family val="2"/>
          </rPr>
          <t>2 = LOWER 2 HINGES ONLY
4 = FULL 4 HNG DUTCH FRAME
5 = SPCL FULL DUTCH FRAME</t>
        </r>
        <r>
          <rPr>
            <sz val="8"/>
            <color indexed="81"/>
            <rFont val="Tahoma"/>
            <family val="2"/>
          </rPr>
          <t xml:space="preserve">
</t>
        </r>
      </text>
    </comment>
    <comment ref="AG129" authorId="0" shapeId="0" xr:uid="{00000000-0006-0000-0A00-00005D010000}">
      <text>
        <r>
          <rPr>
            <b/>
            <sz val="8"/>
            <color indexed="81"/>
            <rFont val="Tahoma"/>
            <family val="2"/>
          </rPr>
          <t>UB = UNIT BUNDLE
FW = FACE WELD
CW = CONTINUOUS WELD</t>
        </r>
      </text>
    </comment>
    <comment ref="R131" authorId="0" shapeId="0" xr:uid="{00000000-0006-0000-0A00-00005E010000}">
      <text>
        <r>
          <rPr>
            <b/>
            <sz val="8"/>
            <color indexed="81"/>
            <rFont val="Tahoma"/>
            <family val="2"/>
          </rPr>
          <t>UR = UNEQUAL RABBET
ER = EQUAL RABBET
SR = SINGLE RABBET
CFE = COMMUNICATING
CO = CASED OPENING
DE = DOUBLE EGRESS</t>
        </r>
      </text>
    </comment>
    <comment ref="V131" authorId="0" shapeId="0" xr:uid="{00000000-0006-0000-0A00-00005F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31" authorId="0" shapeId="0" xr:uid="{00000000-0006-0000-0A00-000060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31" authorId="0" shapeId="0" xr:uid="{00000000-0006-0000-0A00-000061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31" authorId="0" shapeId="0" xr:uid="{00000000-0006-0000-0A00-000062010000}">
      <text>
        <r>
          <rPr>
            <b/>
            <sz val="8"/>
            <color indexed="81"/>
            <rFont val="Tahoma"/>
            <family val="2"/>
          </rPr>
          <t>2 = LOWER 2 HINGES ONLY
4 = FULL 4 HNG DUTCH FRAME
5 = SPCL FULL DUTCH FRAME</t>
        </r>
        <r>
          <rPr>
            <sz val="8"/>
            <color indexed="81"/>
            <rFont val="Tahoma"/>
            <family val="2"/>
          </rPr>
          <t xml:space="preserve">
</t>
        </r>
      </text>
    </comment>
    <comment ref="AG131" authorId="0" shapeId="0" xr:uid="{00000000-0006-0000-0A00-000063010000}">
      <text>
        <r>
          <rPr>
            <b/>
            <sz val="8"/>
            <color indexed="81"/>
            <rFont val="Tahoma"/>
            <family val="2"/>
          </rPr>
          <t>UB = UNIT BUNDLE
FW = FACE WELD
CW = CONTINUOUS WELD</t>
        </r>
      </text>
    </comment>
    <comment ref="R133" authorId="0" shapeId="0" xr:uid="{00000000-0006-0000-0A00-000064010000}">
      <text>
        <r>
          <rPr>
            <b/>
            <sz val="8"/>
            <color indexed="81"/>
            <rFont val="Tahoma"/>
            <family val="2"/>
          </rPr>
          <t>UR = UNEQUAL RABBET
ER = EQUAL RABBET
SR = SINGLE RABBET
CFE = COMMUNICATING
CO = CASED OPENING
DE = DOUBLE EGRESS</t>
        </r>
      </text>
    </comment>
    <comment ref="V133" authorId="0" shapeId="0" xr:uid="{00000000-0006-0000-0A00-000065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33" authorId="0" shapeId="0" xr:uid="{00000000-0006-0000-0A00-000066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33" authorId="0" shapeId="0" xr:uid="{00000000-0006-0000-0A00-000067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33" authorId="0" shapeId="0" xr:uid="{00000000-0006-0000-0A00-000068010000}">
      <text>
        <r>
          <rPr>
            <b/>
            <sz val="8"/>
            <color indexed="81"/>
            <rFont val="Tahoma"/>
            <family val="2"/>
          </rPr>
          <t>2 = LOWER 2 HINGES ONLY
4 = FULL 4 HNG DUTCH FRAME
5 = SPCL FULL DUTCH FRAME</t>
        </r>
        <r>
          <rPr>
            <sz val="8"/>
            <color indexed="81"/>
            <rFont val="Tahoma"/>
            <family val="2"/>
          </rPr>
          <t xml:space="preserve">
</t>
        </r>
      </text>
    </comment>
    <comment ref="AG133" authorId="0" shapeId="0" xr:uid="{00000000-0006-0000-0A00-000069010000}">
      <text>
        <r>
          <rPr>
            <b/>
            <sz val="8"/>
            <color indexed="81"/>
            <rFont val="Tahoma"/>
            <family val="2"/>
          </rPr>
          <t>UB = UNIT BUNDLE
FW = FACE WELD
CW = CONTINUOUS WELD</t>
        </r>
      </text>
    </comment>
    <comment ref="R135" authorId="0" shapeId="0" xr:uid="{00000000-0006-0000-0A00-00006A010000}">
      <text>
        <r>
          <rPr>
            <b/>
            <sz val="8"/>
            <color indexed="81"/>
            <rFont val="Tahoma"/>
            <family val="2"/>
          </rPr>
          <t>UR = UNEQUAL RABBET
ER = EQUAL RABBET
SR = SINGLE RABBET
CFE = COMMUNICATING
CO = CASED OPENING
DE = DOUBLE EGRESS</t>
        </r>
      </text>
    </comment>
    <comment ref="V135" authorId="0" shapeId="0" xr:uid="{00000000-0006-0000-0A00-00006B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35" authorId="0" shapeId="0" xr:uid="{00000000-0006-0000-0A00-00006C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35" authorId="0" shapeId="0" xr:uid="{00000000-0006-0000-0A00-00006D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35" authorId="0" shapeId="0" xr:uid="{00000000-0006-0000-0A00-00006E010000}">
      <text>
        <r>
          <rPr>
            <b/>
            <sz val="8"/>
            <color indexed="81"/>
            <rFont val="Tahoma"/>
            <family val="2"/>
          </rPr>
          <t>2 = LOWER 2 HINGES ONLY
4 = FULL 4 HNG DUTCH FRAME
5 = SPCL FULL DUTCH FRAME</t>
        </r>
        <r>
          <rPr>
            <sz val="8"/>
            <color indexed="81"/>
            <rFont val="Tahoma"/>
            <family val="2"/>
          </rPr>
          <t xml:space="preserve">
</t>
        </r>
      </text>
    </comment>
    <comment ref="AG135" authorId="0" shapeId="0" xr:uid="{00000000-0006-0000-0A00-00006F010000}">
      <text>
        <r>
          <rPr>
            <b/>
            <sz val="8"/>
            <color indexed="81"/>
            <rFont val="Tahoma"/>
            <family val="2"/>
          </rPr>
          <t>UB = UNIT BUNDLE
FW = FACE WELD
CW = CONTINUOUS WELD</t>
        </r>
      </text>
    </comment>
    <comment ref="R137" authorId="0" shapeId="0" xr:uid="{00000000-0006-0000-0A00-000070010000}">
      <text>
        <r>
          <rPr>
            <b/>
            <sz val="8"/>
            <color indexed="81"/>
            <rFont val="Tahoma"/>
            <family val="2"/>
          </rPr>
          <t>UR = UNEQUAL RABBET
ER = EQUAL RABBET
SR = SINGLE RABBET
CFE = COMMUNICATING
CO = CASED OPENING
DE = DOUBLE EGRESS</t>
        </r>
      </text>
    </comment>
    <comment ref="V137" authorId="0" shapeId="0" xr:uid="{00000000-0006-0000-0A00-000071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37" authorId="0" shapeId="0" xr:uid="{00000000-0006-0000-0A00-000072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37" authorId="0" shapeId="0" xr:uid="{00000000-0006-0000-0A00-000073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37" authorId="0" shapeId="0" xr:uid="{00000000-0006-0000-0A00-000074010000}">
      <text>
        <r>
          <rPr>
            <b/>
            <sz val="8"/>
            <color indexed="81"/>
            <rFont val="Tahoma"/>
            <family val="2"/>
          </rPr>
          <t>2 = LOWER 2 HINGES ONLY
4 = FULL 4 HNG DUTCH FRAME
5 = SPCL FULL DUTCH FRAME</t>
        </r>
        <r>
          <rPr>
            <sz val="8"/>
            <color indexed="81"/>
            <rFont val="Tahoma"/>
            <family val="2"/>
          </rPr>
          <t xml:space="preserve">
</t>
        </r>
      </text>
    </comment>
    <comment ref="AG137" authorId="0" shapeId="0" xr:uid="{00000000-0006-0000-0A00-000075010000}">
      <text>
        <r>
          <rPr>
            <b/>
            <sz val="8"/>
            <color indexed="81"/>
            <rFont val="Tahoma"/>
            <family val="2"/>
          </rPr>
          <t>UB = UNIT BUNDLE
FW = FACE WELD
CW = CONTINUOUS WELD</t>
        </r>
      </text>
    </comment>
    <comment ref="R139" authorId="0" shapeId="0" xr:uid="{00000000-0006-0000-0A00-000076010000}">
      <text>
        <r>
          <rPr>
            <b/>
            <sz val="8"/>
            <color indexed="81"/>
            <rFont val="Tahoma"/>
            <family val="2"/>
          </rPr>
          <t>UR = UNEQUAL RABBET
ER = EQUAL RABBET
SR = SINGLE RABBET
CFE = COMMUNICATING
CO = CASED OPENING
DE = DOUBLE EGRESS</t>
        </r>
      </text>
    </comment>
    <comment ref="V139" authorId="0" shapeId="0" xr:uid="{00000000-0006-0000-0A00-000077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39" authorId="0" shapeId="0" xr:uid="{00000000-0006-0000-0A00-000078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39" authorId="0" shapeId="0" xr:uid="{00000000-0006-0000-0A00-000079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39" authorId="0" shapeId="0" xr:uid="{00000000-0006-0000-0A00-00007A010000}">
      <text>
        <r>
          <rPr>
            <b/>
            <sz val="8"/>
            <color indexed="81"/>
            <rFont val="Tahoma"/>
            <family val="2"/>
          </rPr>
          <t>2 = LOWER 2 HINGES ONLY
4 = FULL 4 HNG DUTCH FRAME
5 = SPCL FULL DUTCH FRAME</t>
        </r>
        <r>
          <rPr>
            <sz val="8"/>
            <color indexed="81"/>
            <rFont val="Tahoma"/>
            <family val="2"/>
          </rPr>
          <t xml:space="preserve">
</t>
        </r>
      </text>
    </comment>
    <comment ref="AG139" authorId="0" shapeId="0" xr:uid="{00000000-0006-0000-0A00-00007B010000}">
      <text>
        <r>
          <rPr>
            <b/>
            <sz val="8"/>
            <color indexed="81"/>
            <rFont val="Tahoma"/>
            <family val="2"/>
          </rPr>
          <t>UB = UNIT BUNDLE
FW = FACE WELD
CW = CONTINUOUS WELD</t>
        </r>
      </text>
    </comment>
    <comment ref="R141" authorId="0" shapeId="0" xr:uid="{00000000-0006-0000-0A00-00007C010000}">
      <text>
        <r>
          <rPr>
            <b/>
            <sz val="8"/>
            <color indexed="81"/>
            <rFont val="Tahoma"/>
            <family val="2"/>
          </rPr>
          <t>UR = UNEQUAL RABBET
ER = EQUAL RABBET
SR = SINGLE RABBET
CFE = COMMUNICATING
CO = CASED OPENING
DE = DOUBLE EGRESS</t>
        </r>
      </text>
    </comment>
    <comment ref="V141" authorId="0" shapeId="0" xr:uid="{00000000-0006-0000-0A00-00007D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41" authorId="0" shapeId="0" xr:uid="{00000000-0006-0000-0A00-00007E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41" authorId="0" shapeId="0" xr:uid="{00000000-0006-0000-0A00-00007F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41" authorId="0" shapeId="0" xr:uid="{00000000-0006-0000-0A00-000080010000}">
      <text>
        <r>
          <rPr>
            <b/>
            <sz val="8"/>
            <color indexed="81"/>
            <rFont val="Tahoma"/>
            <family val="2"/>
          </rPr>
          <t>2 = LOWER 2 HINGES ONLY
4 = FULL 4 HNG DUTCH FRAME
5 = SPCL FULL DUTCH FRAME</t>
        </r>
        <r>
          <rPr>
            <sz val="8"/>
            <color indexed="81"/>
            <rFont val="Tahoma"/>
            <family val="2"/>
          </rPr>
          <t xml:space="preserve">
</t>
        </r>
      </text>
    </comment>
    <comment ref="AG141" authorId="0" shapeId="0" xr:uid="{00000000-0006-0000-0A00-000081010000}">
      <text>
        <r>
          <rPr>
            <b/>
            <sz val="8"/>
            <color indexed="81"/>
            <rFont val="Tahoma"/>
            <family val="2"/>
          </rPr>
          <t>UB = UNIT BUNDLE
FW = FACE WELD
CW = CONTINUOUS WELD</t>
        </r>
      </text>
    </comment>
    <comment ref="R143" authorId="0" shapeId="0" xr:uid="{00000000-0006-0000-0A00-000082010000}">
      <text>
        <r>
          <rPr>
            <b/>
            <sz val="8"/>
            <color indexed="81"/>
            <rFont val="Tahoma"/>
            <family val="2"/>
          </rPr>
          <t>UR = UNEQUAL RABBET
ER = EQUAL RABBET
SR = SINGLE RABBET
CFE = COMMUNICATING
CO = CASED OPENING
DE = DOUBLE EGRESS</t>
        </r>
      </text>
    </comment>
    <comment ref="V143" authorId="0" shapeId="0" xr:uid="{00000000-0006-0000-0A00-000083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43" authorId="0" shapeId="0" xr:uid="{00000000-0006-0000-0A00-000084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43" authorId="0" shapeId="0" xr:uid="{00000000-0006-0000-0A00-000085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43" authorId="0" shapeId="0" xr:uid="{00000000-0006-0000-0A00-000086010000}">
      <text>
        <r>
          <rPr>
            <b/>
            <sz val="8"/>
            <color indexed="81"/>
            <rFont val="Tahoma"/>
            <family val="2"/>
          </rPr>
          <t>2 = LOWER 2 HINGES ONLY
4 = FULL 4 HNG DUTCH FRAME
5 = SPCL FULL DUTCH FRAME</t>
        </r>
        <r>
          <rPr>
            <sz val="8"/>
            <color indexed="81"/>
            <rFont val="Tahoma"/>
            <family val="2"/>
          </rPr>
          <t xml:space="preserve">
</t>
        </r>
      </text>
    </comment>
    <comment ref="AG143" authorId="0" shapeId="0" xr:uid="{00000000-0006-0000-0A00-000087010000}">
      <text>
        <r>
          <rPr>
            <b/>
            <sz val="8"/>
            <color indexed="81"/>
            <rFont val="Tahoma"/>
            <family val="2"/>
          </rPr>
          <t>UB = UNIT BUNDLE
FW = FACE WELD
CW = CONTINUOUS WELD</t>
        </r>
      </text>
    </comment>
    <comment ref="R145" authorId="0" shapeId="0" xr:uid="{00000000-0006-0000-0A00-000088010000}">
      <text>
        <r>
          <rPr>
            <b/>
            <sz val="8"/>
            <color indexed="81"/>
            <rFont val="Tahoma"/>
            <family val="2"/>
          </rPr>
          <t>UR = UNEQUAL RABBET
ER = EQUAL RABBET
SR = SINGLE RABBET
CFE = COMMUNICATING
CO = CASED OPENING
DE = DOUBLE EGRESS</t>
        </r>
      </text>
    </comment>
    <comment ref="V145" authorId="0" shapeId="0" xr:uid="{00000000-0006-0000-0A00-000089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45" authorId="0" shapeId="0" xr:uid="{00000000-0006-0000-0A00-00008A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45" authorId="0" shapeId="0" xr:uid="{00000000-0006-0000-0A00-00008B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45" authorId="0" shapeId="0" xr:uid="{00000000-0006-0000-0A00-00008C010000}">
      <text>
        <r>
          <rPr>
            <b/>
            <sz val="8"/>
            <color indexed="81"/>
            <rFont val="Tahoma"/>
            <family val="2"/>
          </rPr>
          <t>2 = LOWER 2 HINGES ONLY
4 = FULL 4 HNG DUTCH FRAME
5 = SPCL FULL DUTCH FRAME</t>
        </r>
        <r>
          <rPr>
            <sz val="8"/>
            <color indexed="81"/>
            <rFont val="Tahoma"/>
            <family val="2"/>
          </rPr>
          <t xml:space="preserve">
</t>
        </r>
      </text>
    </comment>
    <comment ref="AG145" authorId="0" shapeId="0" xr:uid="{00000000-0006-0000-0A00-00008D010000}">
      <text>
        <r>
          <rPr>
            <b/>
            <sz val="8"/>
            <color indexed="81"/>
            <rFont val="Tahoma"/>
            <family val="2"/>
          </rPr>
          <t>UB = UNIT BUNDLE
FW = FACE WELD
CW = CONTINUOUS WELD</t>
        </r>
      </text>
    </comment>
    <comment ref="R147" authorId="0" shapeId="0" xr:uid="{00000000-0006-0000-0A00-00008E010000}">
      <text>
        <r>
          <rPr>
            <b/>
            <sz val="8"/>
            <color indexed="81"/>
            <rFont val="Tahoma"/>
            <family val="2"/>
          </rPr>
          <t>UR = UNEQUAL RABBET
ER = EQUAL RABBET
SR = SINGLE RABBET
CFE = COMMUNICATING
CO = CASED OPENING
DE = DOUBLE EGRESS</t>
        </r>
      </text>
    </comment>
    <comment ref="V147" authorId="0" shapeId="0" xr:uid="{00000000-0006-0000-0A00-00008F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47" authorId="0" shapeId="0" xr:uid="{00000000-0006-0000-0A00-000090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47" authorId="0" shapeId="0" xr:uid="{00000000-0006-0000-0A00-000091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47" authorId="0" shapeId="0" xr:uid="{00000000-0006-0000-0A00-000092010000}">
      <text>
        <r>
          <rPr>
            <b/>
            <sz val="8"/>
            <color indexed="81"/>
            <rFont val="Tahoma"/>
            <family val="2"/>
          </rPr>
          <t>2 = LOWER 2 HINGES ONLY
4 = FULL 4 HNG DUTCH FRAME
5 = SPCL FULL DUTCH FRAME</t>
        </r>
        <r>
          <rPr>
            <sz val="8"/>
            <color indexed="81"/>
            <rFont val="Tahoma"/>
            <family val="2"/>
          </rPr>
          <t xml:space="preserve">
</t>
        </r>
      </text>
    </comment>
    <comment ref="AG147" authorId="0" shapeId="0" xr:uid="{00000000-0006-0000-0A00-000093010000}">
      <text>
        <r>
          <rPr>
            <b/>
            <sz val="8"/>
            <color indexed="81"/>
            <rFont val="Tahoma"/>
            <family val="2"/>
          </rPr>
          <t>UB = UNIT BUNDLE
FW = FACE WELD
CW = CONTINUOUS WELD</t>
        </r>
      </text>
    </comment>
    <comment ref="R149" authorId="0" shapeId="0" xr:uid="{00000000-0006-0000-0A00-000094010000}">
      <text>
        <r>
          <rPr>
            <b/>
            <sz val="8"/>
            <color indexed="81"/>
            <rFont val="Tahoma"/>
            <family val="2"/>
          </rPr>
          <t>UR = UNEQUAL RABBET
ER = EQUAL RABBET
SR = SINGLE RABBET
CFE = COMMUNICATING
CO = CASED OPENING
DE = DOUBLE EGRESS</t>
        </r>
      </text>
    </comment>
    <comment ref="V149" authorId="0" shapeId="0" xr:uid="{00000000-0006-0000-0A00-000095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49" authorId="0" shapeId="0" xr:uid="{00000000-0006-0000-0A00-000096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49" authorId="0" shapeId="0" xr:uid="{00000000-0006-0000-0A00-000097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49" authorId="0" shapeId="0" xr:uid="{00000000-0006-0000-0A00-000098010000}">
      <text>
        <r>
          <rPr>
            <b/>
            <sz val="8"/>
            <color indexed="81"/>
            <rFont val="Tahoma"/>
            <family val="2"/>
          </rPr>
          <t>2 = LOWER 2 HINGES ONLY
4 = FULL 4 HNG DUTCH FRAME
5 = SPCL FULL DUTCH FRAME</t>
        </r>
        <r>
          <rPr>
            <sz val="8"/>
            <color indexed="81"/>
            <rFont val="Tahoma"/>
            <family val="2"/>
          </rPr>
          <t xml:space="preserve">
</t>
        </r>
      </text>
    </comment>
    <comment ref="AG149" authorId="0" shapeId="0" xr:uid="{00000000-0006-0000-0A00-000099010000}">
      <text>
        <r>
          <rPr>
            <b/>
            <sz val="8"/>
            <color indexed="81"/>
            <rFont val="Tahoma"/>
            <family val="2"/>
          </rPr>
          <t>UB = UNIT BUNDLE
FW = FACE WELD
CW = CONTINUOUS WELD</t>
        </r>
      </text>
    </comment>
    <comment ref="R151" authorId="0" shapeId="0" xr:uid="{00000000-0006-0000-0A00-00009A010000}">
      <text>
        <r>
          <rPr>
            <b/>
            <sz val="8"/>
            <color indexed="81"/>
            <rFont val="Tahoma"/>
            <family val="2"/>
          </rPr>
          <t>UR = UNEQUAL RABBET
ER = EQUAL RABBET
SR = SINGLE RABBET
CFE = COMMUNICATING
CO = CASED OPENING
DE = DOUBLE EGRESS</t>
        </r>
      </text>
    </comment>
    <comment ref="V151" authorId="0" shapeId="0" xr:uid="{00000000-0006-0000-0A00-00009B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51" authorId="0" shapeId="0" xr:uid="{00000000-0006-0000-0A00-00009C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51" authorId="0" shapeId="0" xr:uid="{00000000-0006-0000-0A00-00009D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51" authorId="0" shapeId="0" xr:uid="{00000000-0006-0000-0A00-00009E010000}">
      <text>
        <r>
          <rPr>
            <b/>
            <sz val="8"/>
            <color indexed="81"/>
            <rFont val="Tahoma"/>
            <family val="2"/>
          </rPr>
          <t>2 = LOWER 2 HINGES ONLY
4 = FULL 4 HNG DUTCH FRAME
5 = SPCL FULL DUTCH FRAME</t>
        </r>
        <r>
          <rPr>
            <sz val="8"/>
            <color indexed="81"/>
            <rFont val="Tahoma"/>
            <family val="2"/>
          </rPr>
          <t xml:space="preserve">
</t>
        </r>
      </text>
    </comment>
    <comment ref="AG151" authorId="0" shapeId="0" xr:uid="{00000000-0006-0000-0A00-00009F010000}">
      <text>
        <r>
          <rPr>
            <b/>
            <sz val="8"/>
            <color indexed="81"/>
            <rFont val="Tahoma"/>
            <family val="2"/>
          </rPr>
          <t>UB = UNIT BUNDLE
FW = FACE WELD
CW = CONTINUOUS WELD</t>
        </r>
      </text>
    </comment>
    <comment ref="R153" authorId="0" shapeId="0" xr:uid="{00000000-0006-0000-0A00-0000A0010000}">
      <text>
        <r>
          <rPr>
            <b/>
            <sz val="8"/>
            <color indexed="81"/>
            <rFont val="Tahoma"/>
            <family val="2"/>
          </rPr>
          <t>UR = UNEQUAL RABBET
ER = EQUAL RABBET
SR = SINGLE RABBET
CFE = COMMUNICATING
CO = CASED OPENING
DE = DOUBLE EGRESS</t>
        </r>
      </text>
    </comment>
    <comment ref="V153" authorId="0" shapeId="0" xr:uid="{00000000-0006-0000-0A00-0000A1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53" authorId="0" shapeId="0" xr:uid="{00000000-0006-0000-0A00-0000A2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53" authorId="0" shapeId="0" xr:uid="{00000000-0006-0000-0A00-0000A3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53" authorId="0" shapeId="0" xr:uid="{00000000-0006-0000-0A00-0000A4010000}">
      <text>
        <r>
          <rPr>
            <b/>
            <sz val="8"/>
            <color indexed="81"/>
            <rFont val="Tahoma"/>
            <family val="2"/>
          </rPr>
          <t>2 = LOWER 2 HINGES ONLY
4 = FULL 4 HNG DUTCH FRAME
5 = SPCL FULL DUTCH FRAME</t>
        </r>
        <r>
          <rPr>
            <sz val="8"/>
            <color indexed="81"/>
            <rFont val="Tahoma"/>
            <family val="2"/>
          </rPr>
          <t xml:space="preserve">
</t>
        </r>
      </text>
    </comment>
    <comment ref="AG153" authorId="0" shapeId="0" xr:uid="{00000000-0006-0000-0A00-0000A5010000}">
      <text>
        <r>
          <rPr>
            <b/>
            <sz val="8"/>
            <color indexed="81"/>
            <rFont val="Tahoma"/>
            <family val="2"/>
          </rPr>
          <t>UB = UNIT BUNDLE
FW = FACE WELD
CW = CONTINUOUS WELD</t>
        </r>
      </text>
    </comment>
    <comment ref="R155" authorId="0" shapeId="0" xr:uid="{00000000-0006-0000-0A00-0000A6010000}">
      <text>
        <r>
          <rPr>
            <b/>
            <sz val="8"/>
            <color indexed="81"/>
            <rFont val="Tahoma"/>
            <family val="2"/>
          </rPr>
          <t>UR = UNEQUAL RABBET
ER = EQUAL RABBET
SR = SINGLE RABBET
CFE = COMMUNICATING
CO = CASED OPENING
DE = DOUBLE EGRESS</t>
        </r>
      </text>
    </comment>
    <comment ref="V155" authorId="0" shapeId="0" xr:uid="{00000000-0006-0000-0A00-0000A7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55" authorId="0" shapeId="0" xr:uid="{00000000-0006-0000-0A00-0000A8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55" authorId="0" shapeId="0" xr:uid="{00000000-0006-0000-0A00-0000A9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55" authorId="0" shapeId="0" xr:uid="{00000000-0006-0000-0A00-0000AA010000}">
      <text>
        <r>
          <rPr>
            <b/>
            <sz val="8"/>
            <color indexed="81"/>
            <rFont val="Tahoma"/>
            <family val="2"/>
          </rPr>
          <t>2 = LOWER 2 HINGES ONLY
4 = FULL 4 HNG DUTCH FRAME
5 = SPCL FULL DUTCH FRAME</t>
        </r>
        <r>
          <rPr>
            <sz val="8"/>
            <color indexed="81"/>
            <rFont val="Tahoma"/>
            <family val="2"/>
          </rPr>
          <t xml:space="preserve">
</t>
        </r>
      </text>
    </comment>
    <comment ref="AG155" authorId="0" shapeId="0" xr:uid="{00000000-0006-0000-0A00-0000AB010000}">
      <text>
        <r>
          <rPr>
            <b/>
            <sz val="8"/>
            <color indexed="81"/>
            <rFont val="Tahoma"/>
            <family val="2"/>
          </rPr>
          <t>UB = UNIT BUNDLE
FW = FACE WELD
CW = CONTINUOUS WELD</t>
        </r>
      </text>
    </comment>
    <comment ref="R157" authorId="0" shapeId="0" xr:uid="{00000000-0006-0000-0A00-0000AC010000}">
      <text>
        <r>
          <rPr>
            <b/>
            <sz val="8"/>
            <color indexed="81"/>
            <rFont val="Tahoma"/>
            <family val="2"/>
          </rPr>
          <t>UR = UNEQUAL RABBET
ER = EQUAL RABBET
SR = SINGLE RABBET
CFE = COMMUNICATING
CO = CASED OPENING
DE = DOUBLE EGRESS</t>
        </r>
      </text>
    </comment>
    <comment ref="V157" authorId="0" shapeId="0" xr:uid="{00000000-0006-0000-0A00-0000AD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57" authorId="0" shapeId="0" xr:uid="{00000000-0006-0000-0A00-0000AE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57" authorId="0" shapeId="0" xr:uid="{00000000-0006-0000-0A00-0000AF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57" authorId="0" shapeId="0" xr:uid="{00000000-0006-0000-0A00-0000B0010000}">
      <text>
        <r>
          <rPr>
            <b/>
            <sz val="8"/>
            <color indexed="81"/>
            <rFont val="Tahoma"/>
            <family val="2"/>
          </rPr>
          <t>2 = LOWER 2 HINGES ONLY
4 = FULL 4 HNG DUTCH FRAME
5 = SPCL FULL DUTCH FRAME</t>
        </r>
        <r>
          <rPr>
            <sz val="8"/>
            <color indexed="81"/>
            <rFont val="Tahoma"/>
            <family val="2"/>
          </rPr>
          <t xml:space="preserve">
</t>
        </r>
      </text>
    </comment>
    <comment ref="AG157" authorId="0" shapeId="0" xr:uid="{00000000-0006-0000-0A00-0000B1010000}">
      <text>
        <r>
          <rPr>
            <b/>
            <sz val="8"/>
            <color indexed="81"/>
            <rFont val="Tahoma"/>
            <family val="2"/>
          </rPr>
          <t>UB = UNIT BUNDLE
FW = FACE WELD
CW = CONTINUOUS WELD</t>
        </r>
      </text>
    </comment>
    <comment ref="R159" authorId="0" shapeId="0" xr:uid="{00000000-0006-0000-0A00-0000B2010000}">
      <text>
        <r>
          <rPr>
            <b/>
            <sz val="8"/>
            <color indexed="81"/>
            <rFont val="Tahoma"/>
            <family val="2"/>
          </rPr>
          <t>UR = UNEQUAL RABBET
ER = EQUAL RABBET
SR = SINGLE RABBET
CFE = COMMUNICATING
CO = CASED OPENING
DE = DOUBLE EGRESS</t>
        </r>
      </text>
    </comment>
    <comment ref="V159" authorId="0" shapeId="0" xr:uid="{00000000-0006-0000-0A00-0000B3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59" authorId="0" shapeId="0" xr:uid="{00000000-0006-0000-0A00-0000B4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59" authorId="0" shapeId="0" xr:uid="{00000000-0006-0000-0A00-0000B5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59" authorId="0" shapeId="0" xr:uid="{00000000-0006-0000-0A00-0000B6010000}">
      <text>
        <r>
          <rPr>
            <b/>
            <sz val="8"/>
            <color indexed="81"/>
            <rFont val="Tahoma"/>
            <family val="2"/>
          </rPr>
          <t>2 = LOWER 2 HINGES ONLY
4 = FULL 4 HNG DUTCH FRAME
5 = SPCL FULL DUTCH FRAME</t>
        </r>
        <r>
          <rPr>
            <sz val="8"/>
            <color indexed="81"/>
            <rFont val="Tahoma"/>
            <family val="2"/>
          </rPr>
          <t xml:space="preserve">
</t>
        </r>
      </text>
    </comment>
    <comment ref="AG159" authorId="0" shapeId="0" xr:uid="{00000000-0006-0000-0A00-0000B7010000}">
      <text>
        <r>
          <rPr>
            <b/>
            <sz val="8"/>
            <color indexed="81"/>
            <rFont val="Tahoma"/>
            <family val="2"/>
          </rPr>
          <t>UB = UNIT BUNDLE
FW = FACE WELD
CW = CONTINUOUS WELD</t>
        </r>
      </text>
    </comment>
    <comment ref="R161" authorId="0" shapeId="0" xr:uid="{00000000-0006-0000-0A00-0000B8010000}">
      <text>
        <r>
          <rPr>
            <b/>
            <sz val="8"/>
            <color indexed="81"/>
            <rFont val="Tahoma"/>
            <family val="2"/>
          </rPr>
          <t>UR = UNEQUAL RABBET
ER = EQUAL RABBET
SR = SINGLE RABBET
CFE = COMMUNICATING
CO = CASED OPENING
DE = DOUBLE EGRESS</t>
        </r>
      </text>
    </comment>
    <comment ref="V161" authorId="0" shapeId="0" xr:uid="{00000000-0006-0000-0A00-0000B9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61" authorId="0" shapeId="0" xr:uid="{00000000-0006-0000-0A00-0000BA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61" authorId="0" shapeId="0" xr:uid="{00000000-0006-0000-0A00-0000BB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61" authorId="0" shapeId="0" xr:uid="{00000000-0006-0000-0A00-0000BC010000}">
      <text>
        <r>
          <rPr>
            <b/>
            <sz val="8"/>
            <color indexed="81"/>
            <rFont val="Tahoma"/>
            <family val="2"/>
          </rPr>
          <t>2 = LOWER 2 HINGES ONLY
4 = FULL 4 HNG DUTCH FRAME
5 = SPCL FULL DUTCH FRAME</t>
        </r>
        <r>
          <rPr>
            <sz val="8"/>
            <color indexed="81"/>
            <rFont val="Tahoma"/>
            <family val="2"/>
          </rPr>
          <t xml:space="preserve">
</t>
        </r>
      </text>
    </comment>
    <comment ref="AG161" authorId="0" shapeId="0" xr:uid="{00000000-0006-0000-0A00-0000BD010000}">
      <text>
        <r>
          <rPr>
            <b/>
            <sz val="8"/>
            <color indexed="81"/>
            <rFont val="Tahoma"/>
            <family val="2"/>
          </rPr>
          <t>UB = UNIT BUNDLE
FW = FACE WELD
CW = CONTINUOUS WELD</t>
        </r>
      </text>
    </comment>
    <comment ref="R163" authorId="0" shapeId="0" xr:uid="{00000000-0006-0000-0A00-0000BE010000}">
      <text>
        <r>
          <rPr>
            <b/>
            <sz val="8"/>
            <color indexed="81"/>
            <rFont val="Tahoma"/>
            <family val="2"/>
          </rPr>
          <t>UR = UNEQUAL RABBET
ER = EQUAL RABBET
SR = SINGLE RABBET
CFE = COMMUNICATING
CO = CASED OPENING
DE = DOUBLE EGRESS</t>
        </r>
      </text>
    </comment>
    <comment ref="V163" authorId="0" shapeId="0" xr:uid="{00000000-0006-0000-0A00-0000BF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63" authorId="0" shapeId="0" xr:uid="{00000000-0006-0000-0A00-0000C0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63" authorId="0" shapeId="0" xr:uid="{00000000-0006-0000-0A00-0000C1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63" authorId="0" shapeId="0" xr:uid="{00000000-0006-0000-0A00-0000C2010000}">
      <text>
        <r>
          <rPr>
            <b/>
            <sz val="8"/>
            <color indexed="81"/>
            <rFont val="Tahoma"/>
            <family val="2"/>
          </rPr>
          <t>2 = LOWER 2 HINGES ONLY
4 = FULL 4 HNG DUTCH FRAME
5 = SPCL FULL DUTCH FRAME</t>
        </r>
        <r>
          <rPr>
            <sz val="8"/>
            <color indexed="81"/>
            <rFont val="Tahoma"/>
            <family val="2"/>
          </rPr>
          <t xml:space="preserve">
</t>
        </r>
      </text>
    </comment>
    <comment ref="AG163" authorId="0" shapeId="0" xr:uid="{00000000-0006-0000-0A00-0000C3010000}">
      <text>
        <r>
          <rPr>
            <b/>
            <sz val="8"/>
            <color indexed="81"/>
            <rFont val="Tahoma"/>
            <family val="2"/>
          </rPr>
          <t>UB = UNIT BUNDLE
FW = FACE WELD
CW = CONTINUOUS WELD</t>
        </r>
      </text>
    </comment>
    <comment ref="R165" authorId="0" shapeId="0" xr:uid="{00000000-0006-0000-0A00-0000C4010000}">
      <text>
        <r>
          <rPr>
            <b/>
            <sz val="8"/>
            <color indexed="81"/>
            <rFont val="Tahoma"/>
            <family val="2"/>
          </rPr>
          <t>UR = UNEQUAL RABBET
ER = EQUAL RABBET
SR = SINGLE RABBET
CFE = COMMUNICATING
CO = CASED OPENING
DE = DOUBLE EGRESS</t>
        </r>
      </text>
    </comment>
    <comment ref="V165" authorId="0" shapeId="0" xr:uid="{00000000-0006-0000-0A00-0000C5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65" authorId="0" shapeId="0" xr:uid="{00000000-0006-0000-0A00-0000C6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65" authorId="0" shapeId="0" xr:uid="{00000000-0006-0000-0A00-0000C7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65" authorId="0" shapeId="0" xr:uid="{00000000-0006-0000-0A00-0000C8010000}">
      <text>
        <r>
          <rPr>
            <b/>
            <sz val="8"/>
            <color indexed="81"/>
            <rFont val="Tahoma"/>
            <family val="2"/>
          </rPr>
          <t>2 = LOWER 2 HINGES ONLY
4 = FULL 4 HNG DUTCH FRAME
5 = SPCL FULL DUTCH FRAME</t>
        </r>
        <r>
          <rPr>
            <sz val="8"/>
            <color indexed="81"/>
            <rFont val="Tahoma"/>
            <family val="2"/>
          </rPr>
          <t xml:space="preserve">
</t>
        </r>
      </text>
    </comment>
    <comment ref="AG165" authorId="0" shapeId="0" xr:uid="{00000000-0006-0000-0A00-0000C9010000}">
      <text>
        <r>
          <rPr>
            <b/>
            <sz val="8"/>
            <color indexed="81"/>
            <rFont val="Tahoma"/>
            <family val="2"/>
          </rPr>
          <t>UB = UNIT BUNDLE
FW = FACE WELD
CW = CONTINUOUS WELD</t>
        </r>
      </text>
    </comment>
    <comment ref="R167" authorId="0" shapeId="0" xr:uid="{00000000-0006-0000-0A00-0000CA010000}">
      <text>
        <r>
          <rPr>
            <b/>
            <sz val="8"/>
            <color indexed="81"/>
            <rFont val="Tahoma"/>
            <family val="2"/>
          </rPr>
          <t>UR = UNEQUAL RABBET
ER = EQUAL RABBET
SR = SINGLE RABBET
CFE = COMMUNICATING
CO = CASED OPENING
DE = DOUBLE EGRESS</t>
        </r>
      </text>
    </comment>
    <comment ref="V167" authorId="0" shapeId="0" xr:uid="{00000000-0006-0000-0A00-0000CB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67" authorId="0" shapeId="0" xr:uid="{00000000-0006-0000-0A00-0000CC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67" authorId="0" shapeId="0" xr:uid="{00000000-0006-0000-0A00-0000CD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67" authorId="0" shapeId="0" xr:uid="{00000000-0006-0000-0A00-0000CE010000}">
      <text>
        <r>
          <rPr>
            <b/>
            <sz val="8"/>
            <color indexed="81"/>
            <rFont val="Tahoma"/>
            <family val="2"/>
          </rPr>
          <t>2 = LOWER 2 HINGES ONLY
4 = FULL 4 HNG DUTCH FRAME
5 = SPCL FULL DUTCH FRAME</t>
        </r>
        <r>
          <rPr>
            <sz val="8"/>
            <color indexed="81"/>
            <rFont val="Tahoma"/>
            <family val="2"/>
          </rPr>
          <t xml:space="preserve">
</t>
        </r>
      </text>
    </comment>
    <comment ref="AG167" authorId="0" shapeId="0" xr:uid="{00000000-0006-0000-0A00-0000CF010000}">
      <text>
        <r>
          <rPr>
            <b/>
            <sz val="8"/>
            <color indexed="81"/>
            <rFont val="Tahoma"/>
            <family val="2"/>
          </rPr>
          <t>UB = UNIT BUNDLE
FW = FACE WELD
CW = CONTINUOUS WELD</t>
        </r>
      </text>
    </comment>
    <comment ref="R169" authorId="0" shapeId="0" xr:uid="{00000000-0006-0000-0A00-0000D0010000}">
      <text>
        <r>
          <rPr>
            <b/>
            <sz val="8"/>
            <color indexed="81"/>
            <rFont val="Tahoma"/>
            <family val="2"/>
          </rPr>
          <t>UR = UNEQUAL RABBET
ER = EQUAL RABBET
SR = SINGLE RABBET
CFE = COMMUNICATING
CO = CASED OPENING
DE = DOUBLE EGRESS</t>
        </r>
      </text>
    </comment>
    <comment ref="V169" authorId="0" shapeId="0" xr:uid="{00000000-0006-0000-0A00-0000D1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69" authorId="0" shapeId="0" xr:uid="{00000000-0006-0000-0A00-0000D2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69" authorId="0" shapeId="0" xr:uid="{00000000-0006-0000-0A00-0000D3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69" authorId="0" shapeId="0" xr:uid="{00000000-0006-0000-0A00-0000D4010000}">
      <text>
        <r>
          <rPr>
            <b/>
            <sz val="8"/>
            <color indexed="81"/>
            <rFont val="Tahoma"/>
            <family val="2"/>
          </rPr>
          <t>2 = LOWER 2 HINGES ONLY
4 = FULL 4 HNG DUTCH FRAME
5 = SPCL FULL DUTCH FRAME</t>
        </r>
        <r>
          <rPr>
            <sz val="8"/>
            <color indexed="81"/>
            <rFont val="Tahoma"/>
            <family val="2"/>
          </rPr>
          <t xml:space="preserve">
</t>
        </r>
      </text>
    </comment>
    <comment ref="AG169" authorId="0" shapeId="0" xr:uid="{00000000-0006-0000-0A00-0000D5010000}">
      <text>
        <r>
          <rPr>
            <b/>
            <sz val="8"/>
            <color indexed="81"/>
            <rFont val="Tahoma"/>
            <family val="2"/>
          </rPr>
          <t>UB = UNIT BUNDLE
FW = FACE WELD
CW = CONTINUOUS WELD</t>
        </r>
      </text>
    </comment>
    <comment ref="R171" authorId="0" shapeId="0" xr:uid="{00000000-0006-0000-0A00-0000D6010000}">
      <text>
        <r>
          <rPr>
            <b/>
            <sz val="8"/>
            <color indexed="81"/>
            <rFont val="Tahoma"/>
            <family val="2"/>
          </rPr>
          <t>UR = UNEQUAL RABBET
ER = EQUAL RABBET
SR = SINGLE RABBET
CFE = COMMUNICATING
CO = CASED OPENING
DE = DOUBLE EGRESS</t>
        </r>
      </text>
    </comment>
    <comment ref="V171" authorId="0" shapeId="0" xr:uid="{00000000-0006-0000-0A00-0000D7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71" authorId="0" shapeId="0" xr:uid="{00000000-0006-0000-0A00-0000D8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71" authorId="0" shapeId="0" xr:uid="{00000000-0006-0000-0A00-0000D9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71" authorId="0" shapeId="0" xr:uid="{00000000-0006-0000-0A00-0000DA010000}">
      <text>
        <r>
          <rPr>
            <b/>
            <sz val="8"/>
            <color indexed="81"/>
            <rFont val="Tahoma"/>
            <family val="2"/>
          </rPr>
          <t>2 = LOWER 2 HINGES ONLY
4 = FULL 4 HNG DUTCH FRAME
5 = SPCL FULL DUTCH FRAME</t>
        </r>
        <r>
          <rPr>
            <sz val="8"/>
            <color indexed="81"/>
            <rFont val="Tahoma"/>
            <family val="2"/>
          </rPr>
          <t xml:space="preserve">
</t>
        </r>
      </text>
    </comment>
    <comment ref="AG171" authorId="0" shapeId="0" xr:uid="{00000000-0006-0000-0A00-0000DB010000}">
      <text>
        <r>
          <rPr>
            <b/>
            <sz val="8"/>
            <color indexed="81"/>
            <rFont val="Tahoma"/>
            <family val="2"/>
          </rPr>
          <t>UB = UNIT BUNDLE
FW = FACE WELD
CW = CONTINUOUS WELD</t>
        </r>
      </text>
    </comment>
    <comment ref="R173" authorId="0" shapeId="0" xr:uid="{00000000-0006-0000-0A00-0000DC010000}">
      <text>
        <r>
          <rPr>
            <b/>
            <sz val="8"/>
            <color indexed="81"/>
            <rFont val="Tahoma"/>
            <family val="2"/>
          </rPr>
          <t>UR = UNEQUAL RABBET
ER = EQUAL RABBET
SR = SINGLE RABBET
CFE = COMMUNICATING
CO = CASED OPENING
DE = DOUBLE EGRESS</t>
        </r>
      </text>
    </comment>
    <comment ref="V173" authorId="0" shapeId="0" xr:uid="{00000000-0006-0000-0A00-0000DD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73" authorId="0" shapeId="0" xr:uid="{00000000-0006-0000-0A00-0000DE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73" authorId="0" shapeId="0" xr:uid="{00000000-0006-0000-0A00-0000DF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73" authorId="0" shapeId="0" xr:uid="{00000000-0006-0000-0A00-0000E0010000}">
      <text>
        <r>
          <rPr>
            <b/>
            <sz val="8"/>
            <color indexed="81"/>
            <rFont val="Tahoma"/>
            <family val="2"/>
          </rPr>
          <t>2 = LOWER 2 HINGES ONLY
4 = FULL 4 HNG DUTCH FRAME
5 = SPCL FULL DUTCH FRAME</t>
        </r>
        <r>
          <rPr>
            <sz val="8"/>
            <color indexed="81"/>
            <rFont val="Tahoma"/>
            <family val="2"/>
          </rPr>
          <t xml:space="preserve">
</t>
        </r>
      </text>
    </comment>
    <comment ref="AG173" authorId="0" shapeId="0" xr:uid="{00000000-0006-0000-0A00-0000E1010000}">
      <text>
        <r>
          <rPr>
            <b/>
            <sz val="8"/>
            <color indexed="81"/>
            <rFont val="Tahoma"/>
            <family val="2"/>
          </rPr>
          <t>UB = UNIT BUNDLE
FW = FACE WELD
CW = CONTINUOUS WELD</t>
        </r>
      </text>
    </comment>
    <comment ref="R175" authorId="0" shapeId="0" xr:uid="{00000000-0006-0000-0A00-0000E2010000}">
      <text>
        <r>
          <rPr>
            <b/>
            <sz val="8"/>
            <color indexed="81"/>
            <rFont val="Tahoma"/>
            <family val="2"/>
          </rPr>
          <t>UR = UNEQUAL RABBET
ER = EQUAL RABBET
SR = SINGLE RABBET
CFE = COMMUNICATING
CO = CASED OPENING
DE = DOUBLE EGRESS</t>
        </r>
      </text>
    </comment>
    <comment ref="V175" authorId="0" shapeId="0" xr:uid="{00000000-0006-0000-0A00-0000E3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75" authorId="0" shapeId="0" xr:uid="{00000000-0006-0000-0A00-0000E4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75" authorId="0" shapeId="0" xr:uid="{00000000-0006-0000-0A00-0000E5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75" authorId="0" shapeId="0" xr:uid="{00000000-0006-0000-0A00-0000E6010000}">
      <text>
        <r>
          <rPr>
            <b/>
            <sz val="8"/>
            <color indexed="81"/>
            <rFont val="Tahoma"/>
            <family val="2"/>
          </rPr>
          <t>2 = LOWER 2 HINGES ONLY
4 = FULL 4 HNG DUTCH FRAME
5 = SPCL FULL DUTCH FRAME</t>
        </r>
        <r>
          <rPr>
            <sz val="8"/>
            <color indexed="81"/>
            <rFont val="Tahoma"/>
            <family val="2"/>
          </rPr>
          <t xml:space="preserve">
</t>
        </r>
      </text>
    </comment>
    <comment ref="AG175" authorId="0" shapeId="0" xr:uid="{00000000-0006-0000-0A00-0000E7010000}">
      <text>
        <r>
          <rPr>
            <b/>
            <sz val="8"/>
            <color indexed="81"/>
            <rFont val="Tahoma"/>
            <family val="2"/>
          </rPr>
          <t>UB = UNIT BUNDLE
FW = FACE WELD
CW = CONTINUOUS WELD</t>
        </r>
      </text>
    </comment>
    <comment ref="R177" authorId="0" shapeId="0" xr:uid="{00000000-0006-0000-0A00-0000E8010000}">
      <text>
        <r>
          <rPr>
            <b/>
            <sz val="8"/>
            <color indexed="81"/>
            <rFont val="Tahoma"/>
            <family val="2"/>
          </rPr>
          <t>UR = UNEQUAL RABBET
ER = EQUAL RABBET
SR = SINGLE RABBET
CFE = COMMUNICATING
CO = CASED OPENING
DE = DOUBLE EGRESS</t>
        </r>
      </text>
    </comment>
    <comment ref="V177" authorId="0" shapeId="0" xr:uid="{00000000-0006-0000-0A00-0000E9010000}">
      <text>
        <r>
          <rPr>
            <b/>
            <sz val="8"/>
            <color indexed="81"/>
            <rFont val="Tahoma"/>
            <family val="2"/>
          </rPr>
          <t xml:space="preserve">9G(STD) = 9 GAGE (STANDARD)
7G = 7 GAGE HNG REINF
SMF = CONT. HNG REINF FACE MOUNT
SMR = CONT. HNG REINF RABBET MNT
SH  = SURFACE HINGE REINF
HF = HIGH FREQUENCY HINGE REINF
FD = FULL DEPTH HINGE REINF
EH = ELECTRIC HINGE REINF
AH = ANCHOR HINGE REINF
DA = DOUBLE ACTING REINF
</t>
        </r>
      </text>
    </comment>
    <comment ref="W177" authorId="0" shapeId="0" xr:uid="{00000000-0006-0000-0A00-0000EA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77" authorId="0" shapeId="0" xr:uid="{00000000-0006-0000-0A00-0000EB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77" authorId="0" shapeId="0" xr:uid="{00000000-0006-0000-0A00-0000EC010000}">
      <text>
        <r>
          <rPr>
            <b/>
            <sz val="8"/>
            <color indexed="81"/>
            <rFont val="Tahoma"/>
            <family val="2"/>
          </rPr>
          <t>2 = LOWER 2 HINGES ONLY
4 = FULL 4 HNG DUTCH FRAME
5 = SPCL FULL DUTCH FRAME</t>
        </r>
        <r>
          <rPr>
            <sz val="8"/>
            <color indexed="81"/>
            <rFont val="Tahoma"/>
            <family val="2"/>
          </rPr>
          <t xml:space="preserve">
</t>
        </r>
      </text>
    </comment>
    <comment ref="AG177" authorId="0" shapeId="0" xr:uid="{00000000-0006-0000-0A00-0000ED010000}">
      <text>
        <r>
          <rPr>
            <b/>
            <sz val="8"/>
            <color indexed="81"/>
            <rFont val="Tahoma"/>
            <family val="2"/>
          </rPr>
          <t>UB = UNIT BUNDLE
FW = FACE WELD
CW = CONTINUOUS WELD</t>
        </r>
      </text>
    </comment>
    <comment ref="R179" authorId="0" shapeId="0" xr:uid="{00000000-0006-0000-0A00-0000EE010000}">
      <text>
        <r>
          <rPr>
            <b/>
            <sz val="8"/>
            <color indexed="81"/>
            <rFont val="Tahoma"/>
            <family val="2"/>
          </rPr>
          <t>UR = UNEQUAL RABBET
ER = EQUAL RABBET
SR = SINGLE RABBET
CFE = COMMUNICATING
CO = CASED OPENING
DE = DOUBLE EGRESS</t>
        </r>
      </text>
    </comment>
    <comment ref="V179" authorId="0" shapeId="0" xr:uid="{00000000-0006-0000-0A00-0000EF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79" authorId="0" shapeId="0" xr:uid="{00000000-0006-0000-0A00-0000F0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79" authorId="0" shapeId="0" xr:uid="{00000000-0006-0000-0A00-0000F1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79" authorId="0" shapeId="0" xr:uid="{00000000-0006-0000-0A00-0000F2010000}">
      <text>
        <r>
          <rPr>
            <b/>
            <sz val="8"/>
            <color indexed="81"/>
            <rFont val="Tahoma"/>
            <family val="2"/>
          </rPr>
          <t>2 = LOWER 2 HINGES ONLY
4 = FULL 4 HNG DUTCH FRAME
5 = SPCL FULL DUTCH FRAME</t>
        </r>
        <r>
          <rPr>
            <sz val="8"/>
            <color indexed="81"/>
            <rFont val="Tahoma"/>
            <family val="2"/>
          </rPr>
          <t xml:space="preserve">
</t>
        </r>
      </text>
    </comment>
    <comment ref="AG179" authorId="0" shapeId="0" xr:uid="{00000000-0006-0000-0A00-0000F3010000}">
      <text>
        <r>
          <rPr>
            <b/>
            <sz val="8"/>
            <color indexed="81"/>
            <rFont val="Tahoma"/>
            <family val="2"/>
          </rPr>
          <t>UB = UNIT BUNDLE
FW = FACE WELD
CW = CONTINUOUS WELD</t>
        </r>
      </text>
    </comment>
    <comment ref="R181" authorId="0" shapeId="0" xr:uid="{00000000-0006-0000-0A00-0000F4010000}">
      <text>
        <r>
          <rPr>
            <b/>
            <sz val="8"/>
            <color indexed="81"/>
            <rFont val="Tahoma"/>
            <family val="2"/>
          </rPr>
          <t>UR = UNEQUAL RABBET
ER = EQUAL RABBET
SR = SINGLE RABBET
CFE = COMMUNICATING
CO = CASED OPENING
DE = DOUBLE EGRESS</t>
        </r>
      </text>
    </comment>
    <comment ref="V181" authorId="0" shapeId="0" xr:uid="{00000000-0006-0000-0A00-0000F5010000}">
      <text>
        <r>
          <rPr>
            <b/>
            <sz val="8"/>
            <color indexed="81"/>
            <rFont val="Tahoma"/>
            <family val="2"/>
          </rPr>
          <t>9G(STD) = 9 GAGE (STANDARD)
7G = 7 GAGE HNG REINF
SMF = CONT. HNG REINF FACE MOUNT
SMR = CONT. HNG REINF RABBET MNT
SH  = SURFACE HINGE REINF
HF = HIGH FREQUENCY HINGE REINF
FD = FULL DEPTH HINGE REINF
EH = ELECTRIC HINGE REINF
AH = ANCHOR HINGE REINF
DA = DOUBLE ACTING REINF</t>
        </r>
      </text>
    </comment>
    <comment ref="W181" authorId="0" shapeId="0" xr:uid="{00000000-0006-0000-0A00-0000F6010000}">
      <text>
        <r>
          <rPr>
            <b/>
            <sz val="8"/>
            <color indexed="81"/>
            <rFont val="Tahoma"/>
            <family val="2"/>
          </rPr>
          <t>RBP = REPUBLIC LOCATIONS
AW = AMWELD LOCATIONS
STL = STEELCRAFT LOCATIONS
CE = CECO LOCATIONS
CUR = CURRIES LOCATIONS
BM = BENCHMARK LOCATIONS
DS = DEANSTEEL LOCATIONS
KW = KEWANEE LOCATIONS
MK = MESKER LOCATIONS
PI = PIONEER LOCATIONS
SM = SECURITY METAL LOCATIONS</t>
        </r>
      </text>
    </comment>
    <comment ref="AE181" authorId="0" shapeId="0" xr:uid="{00000000-0006-0000-0A00-0000F7010000}">
      <text>
        <r>
          <rPr>
            <b/>
            <sz val="8"/>
            <color indexed="81"/>
            <rFont val="Tahoma"/>
            <family val="2"/>
          </rPr>
          <t>SS = STEEL STUD ANCHOR
WS = WOOD STUD ANCHOR
DWS = DRYWALL SILL ANCHOR
WMA = WIRE MASONRY ANCHOR
POA = PREPAIRED OPENING ANCHOR
POD = PUNCH/DIMPLE ONLY FOR POA
PA = PRESSURE ANCHOR
OPA = OMIT PRESSURE ANCHOR
PDO = PUNCH/DIMPLE ONLY FOR JAMB FACE
MT = MASONRY TEE ANCHOR</t>
        </r>
      </text>
    </comment>
    <comment ref="AF181" authorId="0" shapeId="0" xr:uid="{00000000-0006-0000-0A00-0000F8010000}">
      <text>
        <r>
          <rPr>
            <b/>
            <sz val="8"/>
            <color indexed="81"/>
            <rFont val="Tahoma"/>
            <family val="2"/>
          </rPr>
          <t>2 = LOWER 2 HINGES ONLY
4 = FULL 4 HNG DUTCH FRAME
5 = SPCL FULL DUTCH FRAME</t>
        </r>
        <r>
          <rPr>
            <sz val="8"/>
            <color indexed="81"/>
            <rFont val="Tahoma"/>
            <family val="2"/>
          </rPr>
          <t xml:space="preserve">
</t>
        </r>
      </text>
    </comment>
    <comment ref="AG181" authorId="0" shapeId="0" xr:uid="{00000000-0006-0000-0A00-0000F9010000}">
      <text>
        <r>
          <rPr>
            <b/>
            <sz val="8"/>
            <color indexed="81"/>
            <rFont val="Tahoma"/>
            <family val="2"/>
          </rPr>
          <t>UB = UNIT BUNDLE
FW = FACE WELD
CW = CONTINUOUS WELD</t>
        </r>
      </text>
    </comment>
  </commentList>
</comments>
</file>

<file path=xl/sharedStrings.xml><?xml version="1.0" encoding="utf-8"?>
<sst xmlns="http://schemas.openxmlformats.org/spreadsheetml/2006/main" count="2082" uniqueCount="914">
  <si>
    <t>CAT. NO.</t>
  </si>
  <si>
    <t>QTY.</t>
  </si>
  <si>
    <t>DESCRIPTION</t>
  </si>
  <si>
    <t>LIST</t>
  </si>
  <si>
    <t>WT.</t>
  </si>
  <si>
    <t>3068 F CH CR</t>
  </si>
  <si>
    <t>3070 F CH CR</t>
  </si>
  <si>
    <t>3070 F DT CR</t>
  </si>
  <si>
    <t>PRICE</t>
  </si>
  <si>
    <t>TOTAL WEIGHT</t>
  </si>
  <si>
    <t>BUYER CODE:</t>
  </si>
  <si>
    <t>RBP ORDER NO.:</t>
  </si>
  <si>
    <t>BUYER P.O. NO.:</t>
  </si>
  <si>
    <t>ABC COMPANY</t>
  </si>
  <si>
    <t>123 ACTION AVE</t>
  </si>
  <si>
    <t>MCKENZIE, TN 38201</t>
  </si>
  <si>
    <t>SHIP TO:</t>
  </si>
  <si>
    <t>ATTN.:</t>
  </si>
  <si>
    <t>SPECIAL INSTRUCTIONS</t>
  </si>
  <si>
    <t>TYPE ANY SPECIAL INSTRUCTIONS IN THIS BOX.</t>
  </si>
  <si>
    <t>12345-ABCDEFG</t>
  </si>
  <si>
    <t xml:space="preserve">     155 REPUBLIC DRIVE  -  McKENZIE, TN  38201</t>
  </si>
  <si>
    <t>CONTACT'S NAME</t>
  </si>
  <si>
    <t>CONTACT'S PHONE NO.</t>
  </si>
  <si>
    <t>DATE</t>
  </si>
  <si>
    <t>PAGE 1 OF 1</t>
  </si>
  <si>
    <t>TOTAL NET PRICE</t>
  </si>
  <si>
    <t>DISCOUNT</t>
  </si>
  <si>
    <t>3068 F MOL CR</t>
  </si>
  <si>
    <t>3070 F MOL CR</t>
  </si>
  <si>
    <t>ME 416 4" FACE HEADS</t>
  </si>
  <si>
    <t>ME 416 Reversible Flushbolt Strike</t>
  </si>
  <si>
    <t>20 534 HD</t>
  </si>
  <si>
    <t>26 534 HD</t>
  </si>
  <si>
    <t>30 534 HD</t>
  </si>
  <si>
    <t>36 534 HD</t>
  </si>
  <si>
    <t>40 534 HD</t>
  </si>
  <si>
    <t>60 534 HDD</t>
  </si>
  <si>
    <t>30 834 HD</t>
  </si>
  <si>
    <t>30 534 4HD</t>
  </si>
  <si>
    <t>60 534 HDD Rev FB Stk</t>
  </si>
  <si>
    <t>68 534 L</t>
  </si>
  <si>
    <t>68 534 R</t>
  </si>
  <si>
    <t>68 534 DS</t>
  </si>
  <si>
    <t>70 534 L</t>
  </si>
  <si>
    <t>70 534 R</t>
  </si>
  <si>
    <t>70 534 DS</t>
  </si>
  <si>
    <t>70 534 BJ (PRS)</t>
  </si>
  <si>
    <t>70 834 L</t>
  </si>
  <si>
    <t>70 834 R</t>
  </si>
  <si>
    <t>MH FRAMES</t>
  </si>
  <si>
    <t>70 534 PR RH</t>
  </si>
  <si>
    <t>70 534 PR LH</t>
  </si>
  <si>
    <t>68 534 PR RH</t>
  </si>
  <si>
    <t>68 534 PR LH</t>
  </si>
  <si>
    <t>ME 416 4" FACE GALV HEADS</t>
  </si>
  <si>
    <t>MH 416 HEADS</t>
  </si>
  <si>
    <t>70  558  L</t>
  </si>
  <si>
    <t>70  558  R</t>
  </si>
  <si>
    <t>68  578  L</t>
  </si>
  <si>
    <t>68  578  R</t>
  </si>
  <si>
    <t>70  578  L</t>
  </si>
  <si>
    <t>70  578  R</t>
  </si>
  <si>
    <t>30  558  HD</t>
  </si>
  <si>
    <t>30  578  HD</t>
  </si>
  <si>
    <t>SE STICKS</t>
  </si>
  <si>
    <t>68 558 PR LH</t>
  </si>
  <si>
    <t>68 558 PR RH</t>
  </si>
  <si>
    <t>68 578 PR LH</t>
  </si>
  <si>
    <t>68 578 PR RH</t>
  </si>
  <si>
    <t>70 558 PR LH</t>
  </si>
  <si>
    <t>70 558 PR RH</t>
  </si>
  <si>
    <t>70 578 PR LH</t>
  </si>
  <si>
    <t>70 578 PR RH</t>
  </si>
  <si>
    <t>30 558 HD</t>
  </si>
  <si>
    <t>30 578 HD</t>
  </si>
  <si>
    <t>FRAME AND STICK ANCHORS</t>
  </si>
  <si>
    <t>16 534 BJ</t>
  </si>
  <si>
    <t>16 534 BM</t>
  </si>
  <si>
    <t>UNIT</t>
  </si>
  <si>
    <t>4 3/4" "T" Masonry Anchor</t>
  </si>
  <si>
    <t>ANCHORS</t>
  </si>
  <si>
    <t>5 3/4" "T" Masonry Anchor</t>
  </si>
  <si>
    <t>6 3/4" "T" Masonry Anchor</t>
  </si>
  <si>
    <t>7 3/4" "T" Masonry Anchor</t>
  </si>
  <si>
    <t>8 3/4" "T" Masonry Anchor</t>
  </si>
  <si>
    <t>Wire Masonry Anchor</t>
  </si>
  <si>
    <t>Adj. Wood/Steel Stud Anchor</t>
  </si>
  <si>
    <t>4 3/4" Wood Stud Anchor</t>
  </si>
  <si>
    <t>5 3/4" Universal Stud Anchor Prep. Opng. / Ext. Tabs</t>
  </si>
  <si>
    <t>6 1/4" Wood Stud Anchor</t>
  </si>
  <si>
    <t>6 3/4" Wood Stud Anchor</t>
  </si>
  <si>
    <t>7 3/4" Wood Stud Anchor</t>
  </si>
  <si>
    <t>8 1/4" Wood Stud Anchor</t>
  </si>
  <si>
    <t>8 3/4" Wood Stud Anchor</t>
  </si>
  <si>
    <t>Double Egress Wood Stud Anchor</t>
  </si>
  <si>
    <t>Universal Frame PO Anchor</t>
  </si>
  <si>
    <t>Cased Opening PO Anchor</t>
  </si>
  <si>
    <t>Twist-In PO Anchor 43/53</t>
  </si>
  <si>
    <t>3/8" x 5" Sleeve Anchor</t>
  </si>
  <si>
    <t>Double Rabbet Sill Anchor</t>
  </si>
  <si>
    <t>Single Rabbet Sill Anchor</t>
  </si>
  <si>
    <t>Drywall Pressure Anchor</t>
  </si>
  <si>
    <t>Butterfly Anchor (4 1/2" - 7")</t>
  </si>
  <si>
    <t>Steel Stud Anchor - 4 3/4"</t>
  </si>
  <si>
    <t>Steel Stud Anchor - 5 3/4"</t>
  </si>
  <si>
    <t>Steel Stud Anchor - 6 1/4"</t>
  </si>
  <si>
    <t>Steel Stud Anchor - 6 3/4"</t>
  </si>
  <si>
    <t>Steel Stud Anchor - 7 3/4"</t>
  </si>
  <si>
    <t>Steel Stud Anchor - 8 1/4"</t>
  </si>
  <si>
    <t>Steel Stud Anchor - 8 3/4"</t>
  </si>
  <si>
    <t>1 Piece</t>
  </si>
  <si>
    <t>DOOR, FRAME AND STICK PARTS</t>
  </si>
  <si>
    <t>MISC. PARTS</t>
  </si>
  <si>
    <t>FRAME AND STICK PARTS</t>
  </si>
  <si>
    <t>4 3/4" Stick Base Anchor</t>
  </si>
  <si>
    <t>5 3/4" Stick Base Anchor</t>
  </si>
  <si>
    <t>6 3/4" Stick Base Anchor</t>
  </si>
  <si>
    <t>8 3/4" Stick Base Anchor</t>
  </si>
  <si>
    <t>K-D Stick Mull Clip</t>
  </si>
  <si>
    <t>1 3/4" Stick Mortar Guard</t>
  </si>
  <si>
    <t>Mutes - Stick On</t>
  </si>
  <si>
    <t>Mute - Hager 3070 Punched</t>
  </si>
  <si>
    <t>Drywall Hole Plugs</t>
  </si>
  <si>
    <t>Closer Reinforcement</t>
  </si>
  <si>
    <t>3 1/2" Hinge Plate</t>
  </si>
  <si>
    <t>4 1/2" Std/Hvy Weight Hinge Plate</t>
  </si>
  <si>
    <t>5" Hinge Plate</t>
  </si>
  <si>
    <t>2 3/4" Strike Plate</t>
  </si>
  <si>
    <t>4 7/8" Strike Plate</t>
  </si>
  <si>
    <t>4 1/2" Hinge Cover Plate</t>
  </si>
  <si>
    <t>2 3/4" Strike Cover Plate</t>
  </si>
  <si>
    <t>4 7/8" Strike Cover Plate</t>
  </si>
  <si>
    <t>Reversible Flushbolt Strike</t>
  </si>
  <si>
    <t>Plugs for 3981452 anchor</t>
  </si>
  <si>
    <t>DOOR PARTS</t>
  </si>
  <si>
    <t>Cyl. Cutout Cover Plate Assembly</t>
  </si>
  <si>
    <t>Lock Front Cover Plate Set</t>
  </si>
  <si>
    <t>Mortise Strike Adaptor</t>
  </si>
  <si>
    <t>Drive-in Dead Bolt Sleeve</t>
  </si>
  <si>
    <t>Cylinder Lock Punchout</t>
  </si>
  <si>
    <t>Mortise Lock Punchout</t>
  </si>
  <si>
    <t>SHIMS - HEAVY TO STANDARD (SINGLE PIECE)</t>
  </si>
  <si>
    <t>For 4 1/2" Hinges</t>
  </si>
  <si>
    <t>For 5" Hinges</t>
  </si>
  <si>
    <t>Hinge Cover Plate Set-1 3/4"</t>
  </si>
  <si>
    <t>16 Ga. Blank Channel-1 3/4"</t>
  </si>
  <si>
    <t>SCREWS</t>
  </si>
  <si>
    <t>#8 - 32 x 1/2 U.C. FHMS</t>
  </si>
  <si>
    <t>#12 - 24 x 1/2 U.C. FHMS</t>
  </si>
  <si>
    <t>#6 x 1/4 OHDS - Labels</t>
  </si>
  <si>
    <t>#8 x 3/8 Phil Bind Hd Type A STS</t>
  </si>
  <si>
    <t>#8 x 3/8 Phil Type B FHSTS</t>
  </si>
  <si>
    <t>#20 x 5" Wood Screw</t>
  </si>
  <si>
    <t>1 Kit</t>
  </si>
  <si>
    <t>1 3/4" - 6" x 29" Steel Narrow Lite</t>
  </si>
  <si>
    <t>1 3/4" - 6" x 33" Steel Narrow Lite</t>
  </si>
  <si>
    <t>1 3/4" - 16" x 29" Steel Half Glass</t>
  </si>
  <si>
    <t>1 3/4" - 18" x 29" Steel Half Glass</t>
  </si>
  <si>
    <t>1 3/4" - 22" x 29" Steel Half Glass</t>
  </si>
  <si>
    <t>1 3/4" - 16" x 33" Steel Half Glass</t>
  </si>
  <si>
    <t>1 3/4" - 18" x 33" Steel Half Glass</t>
  </si>
  <si>
    <t>1 3/4" - 22" x 33" Steel Half Glass</t>
  </si>
  <si>
    <t>1 3/4" - 22" x 59" Steel Full Glass</t>
  </si>
  <si>
    <t>1 3/4" - 22" x 63" Steel Full Glass</t>
  </si>
  <si>
    <t>1 3/4" - 3" x 33" Steel Narrow Lite</t>
  </si>
  <si>
    <t>GLASS KITS - STEEL</t>
  </si>
  <si>
    <t>LOUVERS</t>
  </si>
  <si>
    <t>12" x 12" Type 4CY Louvers</t>
  </si>
  <si>
    <t>18" x 12" Type 4CY Louvers</t>
  </si>
  <si>
    <t>24" x 12" Type 4CY Louvers</t>
  </si>
  <si>
    <t>24" x 18" Type 4CY Louvers</t>
  </si>
  <si>
    <t>24" x 24" Type 4CY Louvers</t>
  </si>
  <si>
    <t>1 Set</t>
  </si>
  <si>
    <t>1 3/4"-10" x 10" Steel Vision</t>
  </si>
  <si>
    <t>1 3/4"-5" x 20" Steel Vision</t>
  </si>
  <si>
    <t>SOLD TO:</t>
  </si>
  <si>
    <t>CONDITIONS OF SALE</t>
  </si>
  <si>
    <t>TOTAL LIST PRICE</t>
  </si>
  <si>
    <t>(123) 456-7890</t>
  </si>
  <si>
    <t>155 REPUBLIC DRIVE</t>
  </si>
  <si>
    <t>MCKENZIE, TN  38201</t>
  </si>
  <si>
    <t>CUSTOMER P.O. NO.:</t>
  </si>
  <si>
    <t>FAX NO.:</t>
  </si>
  <si>
    <t>CONTACT:</t>
  </si>
  <si>
    <t>PHONE NO.:</t>
  </si>
  <si>
    <t>ITEM OR MARK NO.</t>
  </si>
  <si>
    <t>SERIES</t>
  </si>
  <si>
    <t>THK.</t>
  </si>
  <si>
    <t>FIRE     LABELING</t>
  </si>
  <si>
    <t>NOMINAL DOOR SIZE</t>
  </si>
  <si>
    <t>FLOOR CLR.</t>
  </si>
  <si>
    <t>DOOR TYPE</t>
  </si>
  <si>
    <t>GAGE</t>
  </si>
  <si>
    <t>MAT'L.</t>
  </si>
  <si>
    <t>CORE TYPE</t>
  </si>
  <si>
    <t>DOOR HAND</t>
  </si>
  <si>
    <t>EDGE TYPE</t>
  </si>
  <si>
    <t>HINGE TYPE</t>
  </si>
  <si>
    <t>HINGE LOC.</t>
  </si>
  <si>
    <t>LOCK TYPE</t>
  </si>
  <si>
    <t>DEAD LOCK</t>
  </si>
  <si>
    <t>REINF.</t>
  </si>
  <si>
    <t>AST.</t>
  </si>
  <si>
    <t>WIDTH</t>
  </si>
  <si>
    <t>HEIGHT</t>
  </si>
  <si>
    <t>MFGR.</t>
  </si>
  <si>
    <t>MODEL NO.</t>
  </si>
  <si>
    <t>TRIM</t>
  </si>
  <si>
    <t>BKSET</t>
  </si>
  <si>
    <t>STRK.</t>
  </si>
  <si>
    <t>REINF</t>
  </si>
  <si>
    <t>LOC.</t>
  </si>
  <si>
    <t>TYPE</t>
  </si>
  <si>
    <t>RATING</t>
  </si>
  <si>
    <t>FT.</t>
  </si>
  <si>
    <t>IN.</t>
  </si>
  <si>
    <t>PART NO.:</t>
  </si>
  <si>
    <t>SKETCH:</t>
  </si>
  <si>
    <t>NOTES:</t>
  </si>
  <si>
    <t>DISCOUNT:</t>
  </si>
  <si>
    <t>DATE:</t>
  </si>
  <si>
    <t>NOMINAL FRAME SIZE</t>
  </si>
  <si>
    <t>FRAME HAND</t>
  </si>
  <si>
    <t>DEPTH</t>
  </si>
  <si>
    <t>PROFILE</t>
  </si>
  <si>
    <t>JAMB FACE</t>
  </si>
  <si>
    <t>HEAD FACE</t>
  </si>
  <si>
    <t>HINGE</t>
  </si>
  <si>
    <t>STRIKE TYPE</t>
  </si>
  <si>
    <t>CLOSER REINF.</t>
  </si>
  <si>
    <t>DUTCH FRAME</t>
  </si>
  <si>
    <t>WELD FRAME</t>
  </si>
  <si>
    <t>CUSTOMER PO NO.:</t>
  </si>
  <si>
    <t>WEIGHT</t>
  </si>
  <si>
    <t>NO. OF ITEMS</t>
  </si>
  <si>
    <t>ORDER FORM</t>
  </si>
  <si>
    <t>DOOR, FRAME, &amp; STICK PARTS</t>
  </si>
  <si>
    <t>PAGE ? OF ?</t>
  </si>
  <si>
    <t>CHUCK WAGON</t>
  </si>
  <si>
    <t xml:space="preserve">     (731) 352-3383 OR (800) 733-3667              FAX (800) 723-6677</t>
  </si>
  <si>
    <t>CUSTOMER NO.:</t>
  </si>
  <si>
    <t xml:space="preserve">     (731) 352-3383 OR (800) 733-3667                                FAX (800) 723-6677</t>
  </si>
  <si>
    <t>PHONE:  (731) 352-3383 OR (800) 733-3667    FAX: (800) 723-6677</t>
  </si>
  <si>
    <t>PHONE:  (901) 352-3383 OR (800) 733-3667    FAX: (800) 723-6677</t>
  </si>
  <si>
    <t>SUMMARY SHEET</t>
  </si>
  <si>
    <t>FLUSH BOLTS</t>
  </si>
  <si>
    <r>
      <t xml:space="preserve">  </t>
    </r>
    <r>
      <rPr>
        <b/>
        <sz val="11"/>
        <color indexed="10"/>
        <rFont val="Arial"/>
        <family val="2"/>
      </rPr>
      <t>0.789</t>
    </r>
  </si>
  <si>
    <t>FRAME TYPE</t>
  </si>
  <si>
    <t>ANCHOR TYPE</t>
  </si>
  <si>
    <t>#8-18 x 1 Phil UC OHSDS</t>
  </si>
  <si>
    <t>+ 10%</t>
  </si>
  <si>
    <t>3070 534 LH HD</t>
  </si>
  <si>
    <t>3070 534 RH HD</t>
  </si>
  <si>
    <t>3070 534 RH 4HD</t>
  </si>
  <si>
    <t>3070 534 LH 4HD</t>
  </si>
  <si>
    <t xml:space="preserve">     REPUBLIC DOORS AND FRAMES</t>
  </si>
  <si>
    <t>16 Gage Door
    Modification Channel 8'</t>
  </si>
  <si>
    <t>REPUBLIC DOORS AND FRAMES</t>
  </si>
  <si>
    <t>Item Number or Mark Number</t>
  </si>
  <si>
    <t>Quantity of Doors Ordered</t>
  </si>
  <si>
    <t>Door Series</t>
  </si>
  <si>
    <t>DL</t>
  </si>
  <si>
    <t>4 Channel Door w/16 ga. Channels</t>
  </si>
  <si>
    <t>DE</t>
  </si>
  <si>
    <t>4 Channel Door w/11ga. Strike channel, 14 ga. Hinge channel and 16 gage top &amp; bottom channels</t>
  </si>
  <si>
    <t>DB</t>
  </si>
  <si>
    <t>DL (4 Channel Door) w/Beveled Lock Edge</t>
  </si>
  <si>
    <t>DS</t>
  </si>
  <si>
    <t>DL (4 Channel Door) w/ Vertical Steel Stiffeners</t>
  </si>
  <si>
    <t>BS</t>
  </si>
  <si>
    <t>DL (4 Channel Door) w/Beveled Lock Edge and Vertical Steel Stiffeners</t>
  </si>
  <si>
    <t>Door Thickness -- Either "4" for 1 3/4" thick door or "8" for 1 3/8" door</t>
  </si>
  <si>
    <t>Fire Label Type for Door ("UL" = UL mylar label, "UL-M" for UL metal label or "WH" for metal, Warnock-Hersey label)</t>
  </si>
  <si>
    <t>Fire Label Rating (3 hr., 1 1/2hr., 1 hr., 3/4 hr.,1/3 hr.(tested with hose stream, or 20 min.(meaning "tested without hose stream")</t>
  </si>
  <si>
    <t>Nominal Door Width in Feet (1, 2, 3, 4 or 5)</t>
  </si>
  <si>
    <t>Nominal Door Width in inches (0, 1, 2, 3, 4, 5, 6, 7, 8, 9, 10 or 11)</t>
  </si>
  <si>
    <t>Nominal Door Width in fractions of an inch (0, 1/16, 1/8, 3/16, 1/4, 5/16, 3/8, 7/16, 1/2, 9/16, 5/8, 11/16, 3/4, 13/16, 7/8 or 15/16)</t>
  </si>
  <si>
    <t>Nominal Door Height in Feet (1, 2, 3, 4, 5, 6, 7, 8, 9 or 10)</t>
  </si>
  <si>
    <t>Nominal Door Height in inches (0, 1, 2, 3, 4, 5, 6, 7, 8, 9, 10 or 11)</t>
  </si>
  <si>
    <t>Nominal Door Height in fractions of an inch (0, 1/16, 1/8, 3/16, 1/4, 5/16, 3/8, 7/16, 1/2, 9/16, 5/8, 11/16, 3/4, 13/16, 7/8 or 15/16)</t>
  </si>
  <si>
    <t>Floor Clearance -- Distance from bottom of door to bottom of frame</t>
  </si>
  <si>
    <t xml:space="preserve">Door Undercut will be 3/4" unless otherwise specified (0 1/8, 0 1/4, 0 3/8, 0 1/2, 0 5/8, 1, 1 1/2) </t>
  </si>
  <si>
    <t>Door Type -- Standard door type nomenclature</t>
  </si>
  <si>
    <t>F</t>
  </si>
  <si>
    <t>Flush</t>
  </si>
  <si>
    <t>L</t>
  </si>
  <si>
    <t>Louver</t>
  </si>
  <si>
    <t>P2</t>
  </si>
  <si>
    <t>Embossed, 2-panel</t>
  </si>
  <si>
    <t>VL</t>
  </si>
  <si>
    <t>Vision Lite &amp; Louver</t>
  </si>
  <si>
    <t>P4</t>
  </si>
  <si>
    <t>Embossed, 4-panel</t>
  </si>
  <si>
    <t>NL</t>
  </si>
  <si>
    <t>Narrow Lite &amp; Louver</t>
  </si>
  <si>
    <t>P6</t>
  </si>
  <si>
    <t>Embossed, 6-panel</t>
  </si>
  <si>
    <t>GL</t>
  </si>
  <si>
    <t>1/2 Glass Lite &amp; Louver</t>
  </si>
  <si>
    <t>P8</t>
  </si>
  <si>
    <t>Embossed, 8-panel</t>
  </si>
  <si>
    <t>LL</t>
  </si>
  <si>
    <t>Louver on Top and Bottom</t>
  </si>
  <si>
    <t>V</t>
  </si>
  <si>
    <t>Vision Lite Door</t>
  </si>
  <si>
    <t>FL</t>
  </si>
  <si>
    <t>Full Louver</t>
  </si>
  <si>
    <t>N</t>
  </si>
  <si>
    <t>Narrow Lite Door</t>
  </si>
  <si>
    <t>G2</t>
  </si>
  <si>
    <t>2-Glass Lite</t>
  </si>
  <si>
    <t>G</t>
  </si>
  <si>
    <t>Half Glass Door</t>
  </si>
  <si>
    <t>G3</t>
  </si>
  <si>
    <t>3-Glass lite</t>
  </si>
  <si>
    <t>FG</t>
  </si>
  <si>
    <t>Full Glass Door</t>
  </si>
  <si>
    <t>G4</t>
  </si>
  <si>
    <t>4-Glass Lite</t>
  </si>
  <si>
    <t>D</t>
  </si>
  <si>
    <t>Dutch Door</t>
  </si>
  <si>
    <t>G6</t>
  </si>
  <si>
    <t>6-Glass Lite</t>
  </si>
  <si>
    <t>Door Skin Gauge</t>
  </si>
  <si>
    <t>Specify 14, 16, 18 or 20 ga.</t>
  </si>
  <si>
    <t>Door Skin Material (CRS = Cold Rolled Steel, A60 = Galvanealed 0.6 oz. ZN/sq.ft, G90 = Galvanized 0.9 oz. ZN/sq. ft.)</t>
  </si>
  <si>
    <t>Door Core Material Type</t>
  </si>
  <si>
    <t>Specify core material for door… Options as follows:</t>
  </si>
  <si>
    <t>HC</t>
  </si>
  <si>
    <t>Honeycomb core</t>
  </si>
  <si>
    <t>STC 42</t>
  </si>
  <si>
    <t>STC Rated 42</t>
  </si>
  <si>
    <t>BRC4</t>
  </si>
  <si>
    <t>Bullet Resistant core - Level 4</t>
  </si>
  <si>
    <t>INS</t>
  </si>
  <si>
    <t>Polystyrene core</t>
  </si>
  <si>
    <t>STC 48</t>
  </si>
  <si>
    <t>STC Rated 48</t>
  </si>
  <si>
    <t>BRC5</t>
  </si>
  <si>
    <t>Bullet Resistant core - Level 5</t>
  </si>
  <si>
    <t>URT</t>
  </si>
  <si>
    <t>Polyurethane core</t>
  </si>
  <si>
    <t>STC 50</t>
  </si>
  <si>
    <t>STC Rated 50</t>
  </si>
  <si>
    <t>BRC6</t>
  </si>
  <si>
    <t>Bullet Resistant core - Level 6</t>
  </si>
  <si>
    <t>TR</t>
  </si>
  <si>
    <t>Temperature Rise core</t>
  </si>
  <si>
    <t>BRC1</t>
  </si>
  <si>
    <t>Bullet Resistant core - Level 1</t>
  </si>
  <si>
    <t>BRC7</t>
  </si>
  <si>
    <t>Bullet Resistant core - Level 7</t>
  </si>
  <si>
    <t>SS</t>
  </si>
  <si>
    <t>Vertical Steel Stiffener core</t>
  </si>
  <si>
    <t>BRC2</t>
  </si>
  <si>
    <t>Bullet Resistant core - Level 2</t>
  </si>
  <si>
    <t>BRC8</t>
  </si>
  <si>
    <t>Bullet Resistant core - Level 8</t>
  </si>
  <si>
    <t>Lead Lined core</t>
  </si>
  <si>
    <t>BRC3</t>
  </si>
  <si>
    <t>Bullet Resistant core - Level 3</t>
  </si>
  <si>
    <t>Handing of Door</t>
  </si>
  <si>
    <t xml:space="preserve">RH </t>
  </si>
  <si>
    <t>Right Hand</t>
  </si>
  <si>
    <t xml:space="preserve">RHA </t>
  </si>
  <si>
    <t>Right Hand Active</t>
  </si>
  <si>
    <t xml:space="preserve">RHI </t>
  </si>
  <si>
    <t>Right Hand Inactive</t>
  </si>
  <si>
    <t xml:space="preserve">LH </t>
  </si>
  <si>
    <t>Left Hand</t>
  </si>
  <si>
    <t xml:space="preserve">LHA </t>
  </si>
  <si>
    <t>Left Hand Active</t>
  </si>
  <si>
    <t xml:space="preserve">LHI </t>
  </si>
  <si>
    <t>Left Hand Inactive</t>
  </si>
  <si>
    <t xml:space="preserve">RHR </t>
  </si>
  <si>
    <t>Right Hand Reverse</t>
  </si>
  <si>
    <t xml:space="preserve">RHRA </t>
  </si>
  <si>
    <t>Right Hand Reverse Active</t>
  </si>
  <si>
    <t xml:space="preserve">RHRI </t>
  </si>
  <si>
    <t>Right Hand Reverse Inactive</t>
  </si>
  <si>
    <t xml:space="preserve">LHR </t>
  </si>
  <si>
    <t>Left Hand Reverse</t>
  </si>
  <si>
    <t xml:space="preserve">LHRA </t>
  </si>
  <si>
    <t>Left Hand Reverse Active</t>
  </si>
  <si>
    <t xml:space="preserve">LHRI </t>
  </si>
  <si>
    <t>Left Hand Reverse Inactive</t>
  </si>
  <si>
    <t xml:space="preserve">UNI </t>
  </si>
  <si>
    <t>Unifit Door (No Hinge or Strike Preps)</t>
  </si>
  <si>
    <t xml:space="preserve">NH </t>
  </si>
  <si>
    <t>Non-Handed Door</t>
  </si>
  <si>
    <t>INSIDE</t>
  </si>
  <si>
    <t xml:space="preserve">    RH</t>
  </si>
  <si>
    <t>LH</t>
  </si>
  <si>
    <t>RHA</t>
  </si>
  <si>
    <t>LHA</t>
  </si>
  <si>
    <t>RIGHT HAND</t>
  </si>
  <si>
    <t>LEFT HAND</t>
  </si>
  <si>
    <t>RIGHT HAND ACTIVE</t>
  </si>
  <si>
    <t>LEFT HAND ACTIVE</t>
  </si>
  <si>
    <t>RHR</t>
  </si>
  <si>
    <t>LHR</t>
  </si>
  <si>
    <t>RHRA</t>
  </si>
  <si>
    <t>LHRA</t>
  </si>
  <si>
    <t>RIGHT HAND REVERSE</t>
  </si>
  <si>
    <t>LEFT HAND REVERSE</t>
  </si>
  <si>
    <t>RIGHT HAND REVERSE ACTIVE</t>
  </si>
  <si>
    <t>LEFT HAND REVERSE ACTIVE</t>
  </si>
  <si>
    <t>Door Edge Type</t>
  </si>
  <si>
    <t>If a Seamless Edge is needed, enter SLW (Seamless Welded Edge) or SLB (Seamless Bondo Edge)</t>
  </si>
  <si>
    <t>Hinge Type</t>
  </si>
  <si>
    <t>Standard Republic Hinge Type is 4 1/2" x 4 1/2" Standard weight</t>
  </si>
  <si>
    <t>Standard Backset is 1/4" unless otherwise specified, provide templates - *</t>
  </si>
  <si>
    <t>Type Options as Follows:</t>
  </si>
  <si>
    <t>3.5" x 3.5" Standard weight</t>
  </si>
  <si>
    <t xml:space="preserve">4 * </t>
  </si>
  <si>
    <t>4.0" x 4.0" Standard weight</t>
  </si>
  <si>
    <t xml:space="preserve">4 1/2 S </t>
  </si>
  <si>
    <t>4.5" x 4.5" Standard weight</t>
  </si>
  <si>
    <t xml:space="preserve">6S * </t>
  </si>
  <si>
    <t>6" Standard Weight Hinge</t>
  </si>
  <si>
    <t xml:space="preserve">4 1/2 H </t>
  </si>
  <si>
    <t>4.5" x 4.5" Heavy weight</t>
  </si>
  <si>
    <t xml:space="preserve">6H * </t>
  </si>
  <si>
    <t>6" Heavy Weight Hinge</t>
  </si>
  <si>
    <t xml:space="preserve">5 S </t>
  </si>
  <si>
    <t>5" x 5" Standard weight</t>
  </si>
  <si>
    <t xml:space="preserve">8S * </t>
  </si>
  <si>
    <t>8" Standard Weight Hinge</t>
  </si>
  <si>
    <t xml:space="preserve">5 H </t>
  </si>
  <si>
    <t>5" x 5" Heavy weight</t>
  </si>
  <si>
    <t xml:space="preserve">8H * </t>
  </si>
  <si>
    <t>8" Heavy Weight Hinge</t>
  </si>
  <si>
    <t xml:space="preserve">OH </t>
  </si>
  <si>
    <t>Omit Hinge Preps on door</t>
  </si>
  <si>
    <t xml:space="preserve">Unifit </t>
  </si>
  <si>
    <t>Unifit door configuration without hinge/strike preps</t>
  </si>
  <si>
    <t>See Notes</t>
  </si>
  <si>
    <t>Use this notation for other options elected</t>
  </si>
  <si>
    <t>Hinge Locations</t>
  </si>
  <si>
    <t>Manufacturer's hinge locations</t>
  </si>
  <si>
    <t>Options for this box as follows:</t>
  </si>
  <si>
    <t xml:space="preserve">RBP </t>
  </si>
  <si>
    <t>Republic Doors</t>
  </si>
  <si>
    <t xml:space="preserve">BM </t>
  </si>
  <si>
    <t xml:space="preserve">see Notes </t>
  </si>
  <si>
    <t>specify Manufacturer</t>
  </si>
  <si>
    <t xml:space="preserve">DS </t>
  </si>
  <si>
    <t>Dean Steel</t>
  </si>
  <si>
    <t xml:space="preserve">AW </t>
  </si>
  <si>
    <t>Amweld</t>
  </si>
  <si>
    <t xml:space="preserve">KW </t>
  </si>
  <si>
    <t>Kewanee</t>
  </si>
  <si>
    <t xml:space="preserve">STL </t>
  </si>
  <si>
    <t>Steelcraft</t>
  </si>
  <si>
    <t xml:space="preserve">MK </t>
  </si>
  <si>
    <t>Mesker</t>
  </si>
  <si>
    <t xml:space="preserve">CE </t>
  </si>
  <si>
    <t>Ceco</t>
  </si>
  <si>
    <t xml:space="preserve">PI </t>
  </si>
  <si>
    <t>Pioneer</t>
  </si>
  <si>
    <t xml:space="preserve">CUR </t>
  </si>
  <si>
    <t>Curries</t>
  </si>
  <si>
    <t xml:space="preserve">SM </t>
  </si>
  <si>
    <t>The Next items (22 through 29) pertain to the Door Lock</t>
  </si>
  <si>
    <t>Lock Type</t>
  </si>
  <si>
    <t>Put Lock type needed for door in this box per options as follows:</t>
  </si>
  <si>
    <t xml:space="preserve">CH </t>
  </si>
  <si>
    <t>Cylindrical Lock Prep, 161</t>
  </si>
  <si>
    <t xml:space="preserve">161 DT </t>
  </si>
  <si>
    <t>Cylindrical Lock Prep, 161 with Universal Lever Lock Prep (Dead Turtle)</t>
  </si>
  <si>
    <t xml:space="preserve">M </t>
  </si>
  <si>
    <t>Mortise Lock Prep, 86 (Edge and Face Cutouts)</t>
  </si>
  <si>
    <t xml:space="preserve">MOL </t>
  </si>
  <si>
    <t>Mortise Lock Prep, 86 (Edge Prep only, no Face Cutouts)</t>
  </si>
  <si>
    <t xml:space="preserve">OL </t>
  </si>
  <si>
    <t>No Lock Prep</t>
  </si>
  <si>
    <t xml:space="preserve">OHOL </t>
  </si>
  <si>
    <t>Omit Hinge and Lock Preps on door</t>
  </si>
  <si>
    <t>specify special prep needed for door</t>
  </si>
  <si>
    <t>Manufacturer</t>
  </si>
  <si>
    <t>Put Lock Hardware manufacturer here, some options for box as follows:</t>
  </si>
  <si>
    <t xml:space="preserve">SCH </t>
  </si>
  <si>
    <t>Schlage</t>
  </si>
  <si>
    <t xml:space="preserve">A-Rite </t>
  </si>
  <si>
    <t>Adams Rite</t>
  </si>
  <si>
    <t>F/A</t>
  </si>
  <si>
    <t>Falcon/Arrow</t>
  </si>
  <si>
    <t xml:space="preserve">Von Dup </t>
  </si>
  <si>
    <t>Von Duprin</t>
  </si>
  <si>
    <t xml:space="preserve">Yale </t>
  </si>
  <si>
    <t>Yale</t>
  </si>
  <si>
    <t>Model Number</t>
  </si>
  <si>
    <t>Put Lock Model number in this box.</t>
  </si>
  <si>
    <t>Trim</t>
  </si>
  <si>
    <t>Put Lock Trim number for Door Lock in this box.</t>
  </si>
  <si>
    <t>Backset</t>
  </si>
  <si>
    <t>Put the door lock backset here if different than Republic Door's standard 2 3/4" backset.</t>
  </si>
  <si>
    <t xml:space="preserve">2 3/4" </t>
  </si>
  <si>
    <t>2 3/8"</t>
  </si>
  <si>
    <t>Strike Type</t>
  </si>
  <si>
    <t>When specifying inactive leaves, put the strike type here.</t>
  </si>
  <si>
    <t>Republic Door's Standard Strike Prep is 4 7/8"</t>
  </si>
  <si>
    <t>4 7/8"</t>
  </si>
  <si>
    <t>2 3/4"</t>
  </si>
  <si>
    <t>see Notes</t>
  </si>
  <si>
    <t>Lock Reinforcement</t>
  </si>
  <si>
    <t>Put Type of Lock Reinforcement for door here.</t>
  </si>
  <si>
    <t xml:space="preserve">RR </t>
  </si>
  <si>
    <t>Reinforce Door for Rim Exit Device</t>
  </si>
  <si>
    <t xml:space="preserve">VROD </t>
  </si>
  <si>
    <t>Reinforce Door for Vertical Rod Exit Device</t>
  </si>
  <si>
    <t xml:space="preserve">PP </t>
  </si>
  <si>
    <t>Reinforce Door for Push/Pull Hardware</t>
  </si>
  <si>
    <t>Location</t>
  </si>
  <si>
    <t>Put Lock or Strike Location in this box.</t>
  </si>
  <si>
    <t>Republic Door's Standard Lock/Strike Location is 40 5/16" above the finished floor.</t>
  </si>
  <si>
    <t>Dead Lock</t>
  </si>
  <si>
    <t>Put Deadlock Location in this box.</t>
  </si>
  <si>
    <t>Deadlock prep will consist of a government 161 prep unless otherwise specified in the notes.</t>
  </si>
  <si>
    <t xml:space="preserve">--- </t>
  </si>
  <si>
    <t>leave blank</t>
  </si>
  <si>
    <t xml:space="preserve">48" </t>
  </si>
  <si>
    <t>48 inches above finished floor</t>
  </si>
  <si>
    <t xml:space="preserve">60" </t>
  </si>
  <si>
    <t>60 inches above finished floor</t>
  </si>
  <si>
    <t>specify specific location of deadlock</t>
  </si>
  <si>
    <t>Reinforcement</t>
  </si>
  <si>
    <t>Put other door reinforcements needed in this box.</t>
  </si>
  <si>
    <t xml:space="preserve">CR </t>
  </si>
  <si>
    <t>Reinforce door for closer</t>
  </si>
  <si>
    <t xml:space="preserve">SB </t>
  </si>
  <si>
    <t>Reinforce door for surface bolt hardware</t>
  </si>
  <si>
    <t xml:space="preserve">CR &amp; SB </t>
  </si>
  <si>
    <t>Reinforce door for closer and surface bolt</t>
  </si>
  <si>
    <t>specify other hardware reinforcement needed</t>
  </si>
  <si>
    <t>Flush Bolts</t>
  </si>
  <si>
    <t>Put Flushbolt type and location in this box.</t>
  </si>
  <si>
    <t xml:space="preserve">E T/B </t>
  </si>
  <si>
    <t xml:space="preserve">Etch top and bottom channel for flushbolts </t>
  </si>
  <si>
    <t xml:space="preserve">FB </t>
  </si>
  <si>
    <t>Prep door for flushbolts</t>
  </si>
  <si>
    <t xml:space="preserve">FB18 </t>
  </si>
  <si>
    <t>Prep door for 18" flushbolts</t>
  </si>
  <si>
    <t xml:space="preserve">FB24 </t>
  </si>
  <si>
    <t>Prep door for 24" flushbolts</t>
  </si>
  <si>
    <t xml:space="preserve">FB30 </t>
  </si>
  <si>
    <t>Prep door for 30" flushbolts</t>
  </si>
  <si>
    <t xml:space="preserve">FB36 </t>
  </si>
  <si>
    <t>Prep door for 36" flushbolts</t>
  </si>
  <si>
    <t>specify other flushbolt prep needed</t>
  </si>
  <si>
    <t>Astragal</t>
  </si>
  <si>
    <t>Put type of Astragal needed in this box.</t>
  </si>
  <si>
    <t>Flat Bar Inactive</t>
  </si>
  <si>
    <t>"Z" Inactive</t>
  </si>
  <si>
    <t>Flat Bar Active</t>
  </si>
  <si>
    <t>"Z" Active</t>
  </si>
  <si>
    <t>SKETCH</t>
  </si>
  <si>
    <t>Part Number</t>
  </si>
  <si>
    <t>Leave this box blank… Engineering at Factory will assign a part number for this specific product.</t>
  </si>
  <si>
    <t>Sketch</t>
  </si>
  <si>
    <t>If Sketches are added to your non-stock Door Order Form, indicate reference item or page number.</t>
  </si>
  <si>
    <t>Notes:</t>
  </si>
  <si>
    <t>Use this box and additional attachments for notes as needed.</t>
  </si>
  <si>
    <t>Quantity of Frames or Frame Parts Ordered</t>
  </si>
  <si>
    <t>Frame Series</t>
  </si>
  <si>
    <t>ME</t>
  </si>
  <si>
    <t>Universal Frame Profile, Single Return</t>
  </si>
  <si>
    <t>MH</t>
  </si>
  <si>
    <t>Drywall Frame Profile w/Double Return</t>
  </si>
  <si>
    <t>SE</t>
  </si>
  <si>
    <t>Universal Stick Profile, Single Return</t>
  </si>
  <si>
    <t>SH</t>
  </si>
  <si>
    <t>Drywall Stick Profile w/Double Return</t>
  </si>
  <si>
    <t>ME Profile</t>
  </si>
  <si>
    <t>MH Profile</t>
  </si>
  <si>
    <r>
      <t xml:space="preserve">Door Thickness being used in frame -- </t>
    </r>
    <r>
      <rPr>
        <sz val="12"/>
        <rFont val="Times New Roman"/>
        <family val="1"/>
      </rPr>
      <t>Either</t>
    </r>
    <r>
      <rPr>
        <b/>
        <sz val="12"/>
        <rFont val="Times New Roman"/>
        <family val="1"/>
      </rPr>
      <t xml:space="preserve"> "4" </t>
    </r>
    <r>
      <rPr>
        <sz val="12"/>
        <rFont val="Times New Roman"/>
        <family val="1"/>
      </rPr>
      <t>for 1 3/4" thick door or</t>
    </r>
    <r>
      <rPr>
        <b/>
        <sz val="12"/>
        <rFont val="Times New Roman"/>
        <family val="1"/>
      </rPr>
      <t xml:space="preserve"> "8" </t>
    </r>
    <r>
      <rPr>
        <sz val="12"/>
        <rFont val="Times New Roman"/>
        <family val="1"/>
      </rPr>
      <t>for 1 3/8" door.</t>
    </r>
  </si>
  <si>
    <r>
      <t>Fire Label Type for Frame</t>
    </r>
    <r>
      <rPr>
        <sz val="12"/>
        <rFont val="Times New Roman"/>
        <family val="1"/>
      </rPr>
      <t xml:space="preserve"> (</t>
    </r>
    <r>
      <rPr>
        <b/>
        <sz val="12"/>
        <rFont val="Times New Roman"/>
        <family val="1"/>
      </rPr>
      <t xml:space="preserve">"UL" </t>
    </r>
    <r>
      <rPr>
        <sz val="12"/>
        <rFont val="Times New Roman"/>
        <family val="1"/>
      </rPr>
      <t>= UL mylar label,</t>
    </r>
    <r>
      <rPr>
        <b/>
        <sz val="12"/>
        <rFont val="Times New Roman"/>
        <family val="1"/>
      </rPr>
      <t xml:space="preserve"> "UL-M" </t>
    </r>
    <r>
      <rPr>
        <sz val="12"/>
        <rFont val="Times New Roman"/>
        <family val="1"/>
      </rPr>
      <t>for UL metal label or</t>
    </r>
    <r>
      <rPr>
        <b/>
        <sz val="12"/>
        <rFont val="Times New Roman"/>
        <family val="1"/>
      </rPr>
      <t xml:space="preserve"> "WH" </t>
    </r>
    <r>
      <rPr>
        <sz val="12"/>
        <rFont val="Times New Roman"/>
        <family val="1"/>
      </rPr>
      <t>for metal, Warnock-Hersey label)</t>
    </r>
  </si>
  <si>
    <t>Nominal Frame Width in Feet (1, 2, 3, 4 or 5)</t>
  </si>
  <si>
    <t>Nominal Frame Width in inches (0, 1, 2, 3, 4, 5, 6, 7, 8, 9, 10 or 11)</t>
  </si>
  <si>
    <t>Nominal Frame Width in fractions of an inch (0, 1/16, 1/8, 3/16, 1/4, 5/16, 3/8, 7/16, 1/2, 9/16, 5/8, 11/16, 3/4, 13/16, 7/8 or 15/16)</t>
  </si>
  <si>
    <t>Nominal Frame Height in Feet (1, 2, 3, 4, 5, 6, 7, 8, 9 or 10)</t>
  </si>
  <si>
    <t>Nominal Frame Height in inches (0, 1, 2, 3, 4, 5, 6, 7, 8, 9, 10 or 11)</t>
  </si>
  <si>
    <t>Nominal Frame Height in fractions of an inch (0, 1/16, 1/8, 3/16, 1/4, 5/16, 3/8, 7/16, 1/2, 9/16, 5/8, 11/16, 3/4, 13/16, 7/8 or 15/16)</t>
  </si>
  <si>
    <t>Frame Hand</t>
  </si>
  <si>
    <r>
      <t xml:space="preserve">Frame handing is either Right Hand </t>
    </r>
    <r>
      <rPr>
        <b/>
        <sz val="12"/>
        <rFont val="Times New Roman"/>
        <family val="1"/>
      </rPr>
      <t>(RH)</t>
    </r>
    <r>
      <rPr>
        <sz val="12"/>
        <rFont val="Times New Roman"/>
        <family val="1"/>
      </rPr>
      <t xml:space="preserve">, Left Hand </t>
    </r>
    <r>
      <rPr>
        <b/>
        <sz val="12"/>
        <rFont val="Times New Roman"/>
        <family val="1"/>
      </rPr>
      <t>(LH)</t>
    </r>
    <r>
      <rPr>
        <sz val="12"/>
        <rFont val="Times New Roman"/>
        <family val="1"/>
      </rPr>
      <t xml:space="preserve">, Double Swing </t>
    </r>
    <r>
      <rPr>
        <b/>
        <sz val="12"/>
        <rFont val="Times New Roman"/>
        <family val="1"/>
      </rPr>
      <t>(DS)</t>
    </r>
    <r>
      <rPr>
        <sz val="12"/>
        <rFont val="Times New Roman"/>
        <family val="1"/>
      </rPr>
      <t xml:space="preserve"> or Non-Handed </t>
    </r>
    <r>
      <rPr>
        <b/>
        <sz val="12"/>
        <rFont val="Times New Roman"/>
        <family val="1"/>
      </rPr>
      <t>(NH)</t>
    </r>
    <r>
      <rPr>
        <sz val="12"/>
        <rFont val="Times New Roman"/>
        <family val="1"/>
      </rPr>
      <t>.</t>
    </r>
  </si>
  <si>
    <t>Gauge</t>
  </si>
  <si>
    <r>
      <t xml:space="preserve">Gauge of Frame Material.  Specify </t>
    </r>
    <r>
      <rPr>
        <b/>
        <sz val="12"/>
        <rFont val="Times New Roman"/>
        <family val="1"/>
      </rPr>
      <t>16</t>
    </r>
    <r>
      <rPr>
        <sz val="12"/>
        <rFont val="Times New Roman"/>
        <family val="1"/>
      </rPr>
      <t xml:space="preserve">, </t>
    </r>
    <r>
      <rPr>
        <b/>
        <sz val="12"/>
        <rFont val="Times New Roman"/>
        <family val="1"/>
      </rPr>
      <t>14</t>
    </r>
    <r>
      <rPr>
        <sz val="12"/>
        <rFont val="Times New Roman"/>
        <family val="1"/>
      </rPr>
      <t xml:space="preserve"> or </t>
    </r>
    <r>
      <rPr>
        <b/>
        <sz val="12"/>
        <rFont val="Times New Roman"/>
        <family val="1"/>
      </rPr>
      <t>12</t>
    </r>
    <r>
      <rPr>
        <sz val="12"/>
        <rFont val="Times New Roman"/>
        <family val="1"/>
      </rPr>
      <t xml:space="preserve"> ga.</t>
    </r>
  </si>
  <si>
    <r>
      <t xml:space="preserve">Frame Material Type </t>
    </r>
    <r>
      <rPr>
        <sz val="12"/>
        <rFont val="Times New Roman"/>
        <family val="1"/>
      </rPr>
      <t>(</t>
    </r>
    <r>
      <rPr>
        <b/>
        <sz val="12"/>
        <rFont val="Times New Roman"/>
        <family val="1"/>
      </rPr>
      <t xml:space="preserve">CRS </t>
    </r>
    <r>
      <rPr>
        <sz val="12"/>
        <rFont val="Times New Roman"/>
        <family val="1"/>
      </rPr>
      <t>= Cold Rolled Steel,</t>
    </r>
    <r>
      <rPr>
        <b/>
        <sz val="12"/>
        <rFont val="Times New Roman"/>
        <family val="1"/>
      </rPr>
      <t xml:space="preserve"> A60 </t>
    </r>
    <r>
      <rPr>
        <sz val="12"/>
        <rFont val="Times New Roman"/>
        <family val="1"/>
      </rPr>
      <t>= Galvanealed 0.6 oz. ZN/sq.ft,</t>
    </r>
    <r>
      <rPr>
        <b/>
        <sz val="12"/>
        <rFont val="Times New Roman"/>
        <family val="1"/>
      </rPr>
      <t xml:space="preserve"> G90 </t>
    </r>
    <r>
      <rPr>
        <sz val="12"/>
        <rFont val="Times New Roman"/>
        <family val="1"/>
      </rPr>
      <t>= Galvanized 0.9 oz. ZN/sq. ft.).</t>
    </r>
  </si>
  <si>
    <t>Depth of Frame</t>
  </si>
  <si>
    <t xml:space="preserve">Specify Jamb Depth here.  </t>
  </si>
  <si>
    <t>Note ME Profile has a jamb depth which is 7/8" larger than throat opening of frame.</t>
  </si>
  <si>
    <t>MH Profile has a jamb depth with is 1" larger than throat opening of frame.</t>
  </si>
  <si>
    <t>Frame Type</t>
  </si>
  <si>
    <t>For this item, specify the type of material; ie.</t>
  </si>
  <si>
    <t>PR</t>
  </si>
  <si>
    <t>Jamb Pair (Hinge and Strike Jamb)</t>
  </si>
  <si>
    <t>HDD</t>
  </si>
  <si>
    <t xml:space="preserve">Double Frame Header </t>
  </si>
  <si>
    <t>(Note: Double Headers are undersized 1/16")</t>
  </si>
  <si>
    <t>HD</t>
  </si>
  <si>
    <t>Single Frame Header</t>
  </si>
  <si>
    <t>HJ</t>
  </si>
  <si>
    <t>Hinge Jamb only</t>
  </si>
  <si>
    <t>SJ</t>
  </si>
  <si>
    <t>Strike Jamb only</t>
  </si>
  <si>
    <t>Profile</t>
  </si>
  <si>
    <t>Profile of Frame, specifiy as follows:</t>
  </si>
  <si>
    <t>UR</t>
  </si>
  <si>
    <t>Unequal Rabbet Frame (this is the standard profile for Republic Doors)</t>
  </si>
  <si>
    <t>ER</t>
  </si>
  <si>
    <t>Equal Rabbet Frame</t>
  </si>
  <si>
    <t>Double Egress Frame</t>
  </si>
  <si>
    <t>SR</t>
  </si>
  <si>
    <t xml:space="preserve">Single Rabbet Frame </t>
  </si>
  <si>
    <t>CO</t>
  </si>
  <si>
    <t>Cased Opening Frame</t>
  </si>
  <si>
    <t>CF</t>
  </si>
  <si>
    <t>Communicating Frame</t>
  </si>
  <si>
    <t>Cased Opening</t>
  </si>
  <si>
    <t>Double Egress</t>
  </si>
  <si>
    <t>Equal Rabbet</t>
  </si>
  <si>
    <t>Single Rabbet</t>
  </si>
  <si>
    <t>Jamb Face</t>
  </si>
  <si>
    <t>Specify size of jamb face as follows:</t>
  </si>
  <si>
    <t>2" standard Republic Jamb Face Dimension</t>
  </si>
  <si>
    <t>1 3/4" Face Dimension</t>
  </si>
  <si>
    <t>1 1/2" Face Dimension</t>
  </si>
  <si>
    <t>1 3/8" Face Dimension</t>
  </si>
  <si>
    <t>1 1/4" Face Dimension</t>
  </si>
  <si>
    <t>1" Face Dimension</t>
  </si>
  <si>
    <t>Head Face</t>
  </si>
  <si>
    <t>Specify size of header face as follow:</t>
  </si>
  <si>
    <t>2" standard Republic Header Face Dimension</t>
  </si>
  <si>
    <t>4" Header Face Dimension</t>
  </si>
  <si>
    <t>1 3/4" Header Face Dimension</t>
  </si>
  <si>
    <t>1 1/2" Header Face Dimension</t>
  </si>
  <si>
    <t>1 3/8" Header Face Dimension</t>
  </si>
  <si>
    <t xml:space="preserve">1 1/4" Header Face Dimension      </t>
  </si>
  <si>
    <t>1" Header Face Dimension</t>
  </si>
  <si>
    <t>Republic's standard hinge prep is for 4 1/2" standard weight hinges.</t>
  </si>
  <si>
    <t>Hinge Type Options as Follows:</t>
  </si>
  <si>
    <t>Omit Hinge Preps on frame</t>
  </si>
  <si>
    <t>Unifit frame configuration without hinge/strike preps</t>
  </si>
  <si>
    <t>Hinge Reinforcement</t>
  </si>
  <si>
    <t>Enter type of hinge reinforcement in this box.  Options as follows:</t>
  </si>
  <si>
    <t>7G</t>
  </si>
  <si>
    <t>7 Gage Hinge Reinforcements ( 4 1/2" or 5")</t>
  </si>
  <si>
    <t>SMF</t>
  </si>
  <si>
    <t>Surface Mount Hinge Reinforcements on frame Face</t>
  </si>
  <si>
    <t>SMR</t>
  </si>
  <si>
    <t>Surface Mount Hinge Reinforcements on frame Rabbet</t>
  </si>
  <si>
    <t>Spring Hinge</t>
  </si>
  <si>
    <t>HF</t>
  </si>
  <si>
    <t>High Frequencey Hinge Reinforcements</t>
  </si>
  <si>
    <t>FD</t>
  </si>
  <si>
    <t>Full Depth Hinge Reinforcement</t>
  </si>
  <si>
    <t>EH</t>
  </si>
  <si>
    <t>Electric Hinge Reinforcement</t>
  </si>
  <si>
    <t>AH</t>
  </si>
  <si>
    <t>Anchor Hinge Reinforcement</t>
  </si>
  <si>
    <t>DA</t>
  </si>
  <si>
    <t>Double Acting Spring Hinge Reinforcement (Cased Opening Reinf.)</t>
  </si>
  <si>
    <t>Hinge Location</t>
  </si>
  <si>
    <t>Enter the Manufacturers Hinge Locations in this box.</t>
  </si>
  <si>
    <t>Benchmark</t>
  </si>
  <si>
    <t>Enter the strike type in this box.   Options as follows:</t>
  </si>
  <si>
    <t>4 7/8" Strike</t>
  </si>
  <si>
    <t>OS</t>
  </si>
  <si>
    <t>Omit Strike</t>
  </si>
  <si>
    <t>2 3/4" Strike</t>
  </si>
  <si>
    <t>Conc VR</t>
  </si>
  <si>
    <t>Concealed Vertical Rod Prep</t>
  </si>
  <si>
    <t>234DS</t>
  </si>
  <si>
    <t>2 3/4" Deadlock Strike</t>
  </si>
  <si>
    <t>FBR</t>
  </si>
  <si>
    <t>Reversible Flush Bolt Strike Prep</t>
  </si>
  <si>
    <t>ESTK</t>
  </si>
  <si>
    <t>Electric Strike</t>
  </si>
  <si>
    <t>FBA</t>
  </si>
  <si>
    <t>Automatic Flush Bolt Strike Prep</t>
  </si>
  <si>
    <t>Strike Manufacturer</t>
  </si>
  <si>
    <t>List the hardware manufacturer in this box.</t>
  </si>
  <si>
    <t>specify other Manufacturer</t>
  </si>
  <si>
    <t>Manufacturer's Model Number</t>
  </si>
  <si>
    <t>Put Strike Model number in this box.</t>
  </si>
  <si>
    <t>Strike Reinforcement</t>
  </si>
  <si>
    <t>Enter the strike reinforcement needed in this box.</t>
  </si>
  <si>
    <t>CVR</t>
  </si>
  <si>
    <t>Concealed Vertical Rod Frame Reinforcement</t>
  </si>
  <si>
    <t>SVR</t>
  </si>
  <si>
    <t xml:space="preserve">Surface Vertical Rod Frame Reinforcement </t>
  </si>
  <si>
    <t>RIMRNF</t>
  </si>
  <si>
    <t>Rim Exit Device Frame Reinforcement</t>
  </si>
  <si>
    <t>SB</t>
  </si>
  <si>
    <t>Surface Bolt Frame Reinforcement</t>
  </si>
  <si>
    <t>Strike Location</t>
  </si>
  <si>
    <t>Enter the strike location in this box.</t>
  </si>
  <si>
    <t>Republic's standard lock/strike location is 40 5/16" above finished floor.</t>
  </si>
  <si>
    <t>Enter the DeadLock location in this box.</t>
  </si>
  <si>
    <t>The Deadlock prep will consist of a Gov't 161 Prep unless otherwise specified in the notes.</t>
  </si>
  <si>
    <t>Options as follows:</t>
  </si>
  <si>
    <t>--------</t>
  </si>
  <si>
    <t>no deadlock prep</t>
  </si>
  <si>
    <t>48" AFF</t>
  </si>
  <si>
    <t>48" above finished floor</t>
  </si>
  <si>
    <t>60" AFF</t>
  </si>
  <si>
    <t>60" above finished floor</t>
  </si>
  <si>
    <t>Enter the type of frame closer reinforcement in this box.</t>
  </si>
  <si>
    <t>no closer reinforcement for frame</t>
  </si>
  <si>
    <t>CR</t>
  </si>
  <si>
    <t>Regular Arm Closer Reinforcement</t>
  </si>
  <si>
    <t>PACR</t>
  </si>
  <si>
    <t>Parallel Arm Closer Reinforcement</t>
  </si>
  <si>
    <t>CR &amp; PACR</t>
  </si>
  <si>
    <t>both Regular Arm and Parallel Arm Closer Reinforcement</t>
  </si>
  <si>
    <t>Anchor Type</t>
  </si>
  <si>
    <t>Enter anchor type in this box.  Options as follows:</t>
  </si>
  <si>
    <t xml:space="preserve">Steel Stud </t>
  </si>
  <si>
    <t>POD</t>
  </si>
  <si>
    <t>Punch &amp; Dimple Frame Only</t>
  </si>
  <si>
    <t>WMA</t>
  </si>
  <si>
    <t>WS</t>
  </si>
  <si>
    <t>Wood Stud</t>
  </si>
  <si>
    <t>PA</t>
  </si>
  <si>
    <t>Drywall Compression Anchor</t>
  </si>
  <si>
    <t>OPA</t>
  </si>
  <si>
    <t>One Piece Sill Anchor</t>
  </si>
  <si>
    <t>POA</t>
  </si>
  <si>
    <t>Prepared Opening Anchor, Welded</t>
  </si>
  <si>
    <t>Wood Stud Anchor</t>
  </si>
  <si>
    <t>Prepared Opening Anchor</t>
  </si>
  <si>
    <t>Masonry Tee</t>
  </si>
  <si>
    <t>Dutch Frame</t>
  </si>
  <si>
    <t>Enter the number of Dutch Frame hinges in this box.  Options as follows:</t>
  </si>
  <si>
    <t>not applicable</t>
  </si>
  <si>
    <t>2 hinges</t>
  </si>
  <si>
    <t>4 hinges</t>
  </si>
  <si>
    <t>5 hinges</t>
  </si>
  <si>
    <t>Weld Frame</t>
  </si>
  <si>
    <t>Denote if frame is to be welded and if so, what type of welding is preferred…</t>
  </si>
  <si>
    <t>KD</t>
  </si>
  <si>
    <t>Knock Down Frame, Not Welded</t>
  </si>
  <si>
    <t>FW</t>
  </si>
  <si>
    <t>Face Weld Frame</t>
  </si>
  <si>
    <t>CW</t>
  </si>
  <si>
    <t>Continuous Weld Frame</t>
  </si>
  <si>
    <t>THE PRICE AND WEIGHT FOR THESE ITEMS WILL NEED TO BE CALCULATED SEPARATELY</t>
  </si>
  <si>
    <t>9G</t>
  </si>
  <si>
    <t>9 Gage Hinge Reinforcements (STANDARD)</t>
  </si>
  <si>
    <t>Omit Pressure Anchor (Drywall)</t>
  </si>
  <si>
    <t>DWS</t>
  </si>
  <si>
    <t>Drywall Sill Anchor</t>
  </si>
  <si>
    <t>Steel Stud</t>
  </si>
  <si>
    <t>Wire
Masonry</t>
  </si>
  <si>
    <t>MT</t>
  </si>
  <si>
    <t>Masonry Tee Anchor</t>
  </si>
  <si>
    <t>5 3/4" to 6 5/8" 1Piece Sill Anchor</t>
  </si>
  <si>
    <t>6 3/4" to 7 5/8" 1 Piece Sill Anchor</t>
  </si>
  <si>
    <t>7 3/4" to 8 5/8" 1 Piece Sill Anchor</t>
  </si>
  <si>
    <t>8 3/4" to 9 5/8" 1 Piece Sill Anchor</t>
  </si>
  <si>
    <t>4 3/4" to 5 5/8" 1Piece Sill Anchor</t>
  </si>
  <si>
    <t>ME 416 HEADS</t>
  </si>
  <si>
    <t>ME/MH FRAMES
SE STICKS</t>
  </si>
  <si>
    <t>68 558 L</t>
  </si>
  <si>
    <t>68 558 R</t>
  </si>
  <si>
    <t>FRAMES-STICKS</t>
  </si>
  <si>
    <t>1-5</t>
  </si>
  <si>
    <t>6-10</t>
  </si>
  <si>
    <t>11-15</t>
  </si>
  <si>
    <t>16-20</t>
  </si>
  <si>
    <t>&gt;20</t>
  </si>
  <si>
    <t>QTY</t>
  </si>
  <si>
    <t>30 534 HD 4"</t>
  </si>
  <si>
    <t>List Price</t>
  </si>
  <si>
    <t>68 734 RH LH</t>
  </si>
  <si>
    <t>68 734 PR RH</t>
  </si>
  <si>
    <t>70 734 PR LH</t>
  </si>
  <si>
    <t>70 734 PR RH</t>
  </si>
  <si>
    <t>30 734 HD</t>
  </si>
  <si>
    <t>68 814 PR LH</t>
  </si>
  <si>
    <t>68 814 PR RH</t>
  </si>
  <si>
    <t>70 814 PR LH</t>
  </si>
  <si>
    <t>70 814 PR RH</t>
  </si>
  <si>
    <t>30 814 HD</t>
  </si>
  <si>
    <t>70 834 PR LH</t>
  </si>
  <si>
    <t>70 834 PR RH</t>
  </si>
  <si>
    <t>10'3" 534 BJ</t>
  </si>
  <si>
    <t>10'3" 534 BM</t>
  </si>
  <si>
    <t>qty</t>
  </si>
  <si>
    <t xml:space="preserve"> </t>
  </si>
  <si>
    <t>70 828 PR LH</t>
  </si>
  <si>
    <t>70 828 PR RH</t>
  </si>
  <si>
    <t>30 828 HD</t>
  </si>
  <si>
    <t>3670 F CH CR</t>
  </si>
  <si>
    <t>4070 F CH CR</t>
  </si>
  <si>
    <t>3068 F CH CR INS</t>
  </si>
  <si>
    <t>3070 F CH CR INS</t>
  </si>
  <si>
    <t>3070 F MOL CR INS</t>
  </si>
  <si>
    <t>VALU-PAC DOORS</t>
  </si>
  <si>
    <t>List</t>
  </si>
  <si>
    <t>VALU-PAC FRAMES</t>
  </si>
  <si>
    <t>DOORS</t>
  </si>
  <si>
    <t>Instructions for filling out Custom Frame Order Form</t>
  </si>
  <si>
    <t>Instructions for filling out Custom Frame Order Form (cont'd)</t>
  </si>
  <si>
    <t>CUSTOM ORDER FORM FRAMES</t>
  </si>
  <si>
    <t>Instructions for filling out Custom Door Order Form (cont'd)</t>
  </si>
  <si>
    <t>Instructions for filling out Custom Door Order Form</t>
  </si>
  <si>
    <t>CUSTOM ORDER FORM
DOORS</t>
  </si>
  <si>
    <t>CUSTOM DOORS</t>
  </si>
  <si>
    <t>CUSTOM FRAMES</t>
  </si>
  <si>
    <t>3070 F OL CR</t>
  </si>
  <si>
    <t>DP 418 CR 5-10-EQUAL</t>
  </si>
  <si>
    <t>DP 418 CR INSUL 5-10-EQUAL</t>
  </si>
  <si>
    <t>DP 420 NO CR 5-10 EQUAL</t>
  </si>
  <si>
    <t>ME 416 JAMBS (PR) 5-10-EQUAL</t>
  </si>
  <si>
    <t>MH 416 JAMBS (PR) 5-10-EQUAL</t>
  </si>
  <si>
    <r>
      <t xml:space="preserve">VALU-PAC FRAME COMPONENTS 
</t>
    </r>
    <r>
      <rPr>
        <b/>
        <sz val="16"/>
        <rFont val="Arial"/>
        <family val="2"/>
      </rPr>
      <t>5-10-Equal</t>
    </r>
  </si>
  <si>
    <t>ME - Universal Frame Components / 5-10-Equal</t>
  </si>
  <si>
    <t>MH - Drywall Frame Components / 5-10-Equal</t>
  </si>
  <si>
    <t>DOORS / 5-10-Equal</t>
  </si>
  <si>
    <t>3068 F CH</t>
  </si>
  <si>
    <t>3070 F CH</t>
  </si>
  <si>
    <t>5 3/4" Snap-In PO Anchor w/Plugs</t>
  </si>
  <si>
    <t>Lock Front Adapter Set</t>
  </si>
  <si>
    <t xml:space="preserve">Lock Front Cover Plate Set </t>
  </si>
  <si>
    <t>Flush Bolt with Astragal Tap Plate</t>
  </si>
  <si>
    <t>Flush Bolt w/out Astragal Tap Plate</t>
  </si>
  <si>
    <t>Automatic Flush Bolt Tap Plate</t>
  </si>
  <si>
    <t>Mortise Dead Lock Tap Plate</t>
  </si>
  <si>
    <t>Concealed Vertical Rod Tap Plate</t>
  </si>
  <si>
    <t>Cylinder Dead Lock Tap Plate</t>
  </si>
  <si>
    <t>3 1/2" Hinge Fillers</t>
  </si>
  <si>
    <t>5" Hinge Fillers</t>
  </si>
  <si>
    <t>ASTRAGALS (Square Edge)</t>
  </si>
  <si>
    <t>Flat Bar 8'0" Long</t>
  </si>
  <si>
    <t>VALU-PAC DP DOORS
5-10-Equal</t>
  </si>
  <si>
    <t xml:space="preserve">3068 F CH CR </t>
  </si>
  <si>
    <t xml:space="preserve">3068 F MOL CR ET/B </t>
  </si>
  <si>
    <t xml:space="preserve">3070 F CH CR </t>
  </si>
  <si>
    <t xml:space="preserve">3070 F DT CR </t>
  </si>
  <si>
    <t xml:space="preserve">3070 F MOL CR ET/B </t>
  </si>
  <si>
    <t xml:space="preserve">3070 F OL CR ET/B </t>
  </si>
  <si>
    <t xml:space="preserve">3080 F CH CR </t>
  </si>
  <si>
    <t xml:space="preserve">3080 F MOL CR </t>
  </si>
  <si>
    <t xml:space="preserve">3068 F CH </t>
  </si>
  <si>
    <t xml:space="preserve">3070 F CH </t>
  </si>
  <si>
    <t xml:space="preserve">3070 F CH CR INSUL  </t>
  </si>
  <si>
    <t xml:space="preserve">3070 F MOL CR INSUL </t>
  </si>
  <si>
    <t xml:space="preserve"> DP418 CRS / HC CR 5-10-Equal</t>
  </si>
  <si>
    <t>DP418 CRS / INS CR / 5-10-Equal</t>
  </si>
  <si>
    <t>DP420 CRS  / HC NO CR 5-10-Equal</t>
  </si>
  <si>
    <t>Welded</t>
  </si>
  <si>
    <t>Sticks and Mullions</t>
  </si>
  <si>
    <t>Air Dry Primer-Spray
Aersol - 16 oz Beige</t>
  </si>
  <si>
    <t>3AN0156P001</t>
  </si>
  <si>
    <t>3AN0020P014-GL</t>
  </si>
  <si>
    <t>3AN0253P002-GL</t>
  </si>
  <si>
    <t>3AN0253P003-GL</t>
  </si>
  <si>
    <t>3AN0253P004-GL</t>
  </si>
  <si>
    <t>3AN0253P005-GL</t>
  </si>
  <si>
    <t>3AN0253P006-GL</t>
  </si>
  <si>
    <t>3AN0175A001-GL</t>
  </si>
  <si>
    <t>3AN0167P002-GL</t>
  </si>
  <si>
    <t>3AN0251P001-GL</t>
  </si>
  <si>
    <t>5 3/4" Adj Sill Anchor Strap</t>
  </si>
  <si>
    <t>5 3/4" Adj Sill Anchor Plate</t>
  </si>
  <si>
    <t>3SR0120P002-GL</t>
  </si>
  <si>
    <t>3HR0300A002-GL</t>
  </si>
  <si>
    <t>3HR0350A002-GL</t>
  </si>
  <si>
    <t>SERIES SE STICKS                                               10' - 3" LENGTHS</t>
  </si>
  <si>
    <t>ME 416 GALV JAMBS (PR) 5-10-EQUAL             ME 416 GALV HEADS</t>
  </si>
  <si>
    <t>5/8 x3/4 Glazing Bead (10')</t>
  </si>
  <si>
    <t>Temporary Spreader Bar (10')</t>
  </si>
  <si>
    <t>1 Can</t>
  </si>
  <si>
    <t>Universal Hinge Fillers - 
    Std/Hvy Wt</t>
  </si>
  <si>
    <t>#8 x 1 1/4 Phil OH SDS</t>
  </si>
  <si>
    <t>Assembly
Half</t>
  </si>
  <si>
    <t>3AN0100P020-GL</t>
  </si>
  <si>
    <t>3AN0100P016-GL</t>
  </si>
  <si>
    <t>3AN0100P014-GL</t>
  </si>
  <si>
    <t>3AN0100P012-GL</t>
  </si>
  <si>
    <t>3AN0100P008-GL</t>
  </si>
  <si>
    <t>3AN0100P006-GL</t>
  </si>
  <si>
    <t>3AN0100P004-GL</t>
  </si>
  <si>
    <t>3AN0020P012-GL</t>
  </si>
  <si>
    <t>3AN0103P001-GL</t>
  </si>
  <si>
    <t>3AN0103P002-GL</t>
  </si>
  <si>
    <t>3AN0103P003-GL</t>
  </si>
  <si>
    <t>3AN0103P004-GL</t>
  </si>
  <si>
    <t>3AN0103P005-GL</t>
  </si>
  <si>
    <t>"Z"  68-4-RH</t>
  </si>
  <si>
    <t>"Z"  68-4-LH</t>
  </si>
  <si>
    <t>"Z"  70-4-RH</t>
  </si>
  <si>
    <t>"Z"  70-4-LH</t>
  </si>
  <si>
    <t>"Z"  80-4-RH</t>
  </si>
  <si>
    <t>"Z"  80-4-LH</t>
  </si>
  <si>
    <t>Flush Bolt "Z" 68 F-4RH</t>
  </si>
  <si>
    <t>Flush Bolt "Z" 68 F-4LH</t>
  </si>
  <si>
    <t>Flush Bolt "Z" 70 F-4RH</t>
  </si>
  <si>
    <t>Flush Bolt "Z" 70 F-4LH</t>
  </si>
  <si>
    <t>No Hand Blank "Z" 80-4</t>
  </si>
  <si>
    <t>"Z" with Emboss   R-68-4-RH</t>
  </si>
  <si>
    <t>"Z" with Emboss   R-68-4-LH</t>
  </si>
  <si>
    <t>"Z" with Emboss   R-70-4-RH</t>
  </si>
  <si>
    <t>"Z" with Emboss   R-70-4-LH</t>
  </si>
  <si>
    <t>"Z" with Emboss   R-80-4-RH</t>
  </si>
  <si>
    <t>"Z" with Emboss   R-80-4-LH</t>
  </si>
  <si>
    <t>Flush Bolt "Z" with Emboss 
R-68F-4-RH</t>
  </si>
  <si>
    <t xml:space="preserve">Flush Bolt "Z" with Emboss 
R-68F-4-LH </t>
  </si>
  <si>
    <t>Flush Bolt "Z" with Emboss 
R-70F-4-RH</t>
  </si>
  <si>
    <t>Flush Bolt "Z" with Emboss 
R-70F-4-LH</t>
  </si>
  <si>
    <t>Flush Bolt "Z" with Emboss 
R-80F-4-RH</t>
  </si>
  <si>
    <t>Flush Bolt "Z" with Emboss 
R-80F-4-LH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</si>
</sst>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0.000"/>
    <numFmt numFmtId="166" formatCode="#,##0.0"/>
    <numFmt numFmtId="167" formatCode="#,##0.000"/>
    <numFmt numFmtId="168" formatCode="0.0"/>
    <numFmt numFmtId="169" formatCode="&quot;$&quot;#,##0"/>
  </numFmts>
  <fonts count="35" x14ac:knownFonts="1">
    <font>
      <sz val="12"/>
      <name val="Times New Roman"/>
    </font>
    <font>
      <sz val="12"/>
      <name val="Times New Roman"/>
      <family val="1"/>
    </font>
    <font>
      <b/>
      <sz val="18"/>
      <name val="Arial"/>
      <family val="2"/>
    </font>
    <font>
      <sz val="12"/>
      <name val="Arial"/>
      <family val="2"/>
    </font>
    <font>
      <b/>
      <sz val="12"/>
      <name val="Arial"/>
      <family val="2"/>
    </font>
    <font>
      <b/>
      <sz val="16"/>
      <name val="Arial"/>
      <family val="2"/>
    </font>
    <font>
      <b/>
      <sz val="11"/>
      <name val="Arial"/>
      <family val="2"/>
    </font>
    <font>
      <sz val="11"/>
      <name val="Arial"/>
      <family val="2"/>
    </font>
    <font>
      <sz val="18"/>
      <name val="Arial"/>
      <family val="2"/>
    </font>
    <font>
      <b/>
      <sz val="11"/>
      <color indexed="12"/>
      <name val="Arial"/>
      <family val="2"/>
    </font>
    <font>
      <b/>
      <sz val="12"/>
      <color indexed="12"/>
      <name val="Arial"/>
      <family val="2"/>
    </font>
    <font>
      <b/>
      <sz val="20"/>
      <name val="Times New Roman"/>
      <family val="1"/>
    </font>
    <font>
      <b/>
      <sz val="14"/>
      <name val="Times New Roman"/>
      <family val="1"/>
    </font>
    <font>
      <sz val="10"/>
      <name val="Times New Roman"/>
      <family val="1"/>
    </font>
    <font>
      <b/>
      <sz val="12"/>
      <name val="Times New Roman"/>
      <family val="1"/>
    </font>
    <font>
      <b/>
      <sz val="8"/>
      <color indexed="81"/>
      <name val="Tahoma"/>
      <family val="2"/>
    </font>
    <font>
      <sz val="8"/>
      <color indexed="81"/>
      <name val="Tahoma"/>
      <family val="2"/>
    </font>
    <font>
      <b/>
      <sz val="12"/>
      <color indexed="10"/>
      <name val="Arial"/>
      <family val="2"/>
    </font>
    <font>
      <b/>
      <sz val="10"/>
      <name val="Arial"/>
      <family val="2"/>
    </font>
    <font>
      <b/>
      <sz val="11"/>
      <color indexed="10"/>
      <name val="Arial"/>
      <family val="2"/>
    </font>
    <font>
      <sz val="8"/>
      <name val="Times New Roman"/>
      <family val="1"/>
    </font>
    <font>
      <b/>
      <sz val="14"/>
      <name val="Arial"/>
      <family val="2"/>
    </font>
    <font>
      <b/>
      <sz val="16"/>
      <name val="Times New Roman"/>
      <family val="1"/>
    </font>
    <font>
      <b/>
      <sz val="22"/>
      <name val="Times New Roman"/>
      <family val="1"/>
    </font>
    <font>
      <b/>
      <u/>
      <sz val="12"/>
      <name val="Times New Roman"/>
      <family val="1"/>
    </font>
    <font>
      <u/>
      <sz val="12"/>
      <name val="Times New Roman"/>
      <family val="1"/>
    </font>
    <font>
      <sz val="8"/>
      <name val="Bookman Old Style"/>
      <family val="1"/>
    </font>
    <font>
      <sz val="10"/>
      <name val="Bookman Old Style"/>
      <family val="1"/>
    </font>
    <font>
      <sz val="6"/>
      <name val="Bookman Old Style"/>
      <family val="1"/>
    </font>
    <font>
      <sz val="7"/>
      <name val="Bookman Old Style"/>
      <family val="1"/>
    </font>
    <font>
      <sz val="10"/>
      <name val="Arial"/>
      <family val="2"/>
    </font>
    <font>
      <b/>
      <sz val="12"/>
      <name val="Times New Roman"/>
      <family val="1"/>
    </font>
    <font>
      <i/>
      <sz val="12"/>
      <name val="Times New Roman"/>
      <family val="1"/>
    </font>
    <font>
      <sz val="12"/>
      <name val="Times New Roman"/>
      <family val="1"/>
    </font>
    <font>
      <sz val="14"/>
      <name val="Times New Roman"/>
      <family val="1"/>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cellStyleXfs>
  <cellXfs count="900">
    <xf numFmtId="0" fontId="0" fillId="0" borderId="0" xfId="0"/>
    <xf numFmtId="164" fontId="0" fillId="0" borderId="0" xfId="0" applyNumberFormat="1" applyAlignment="1">
      <alignment horizontal="center"/>
    </xf>
    <xf numFmtId="3" fontId="0" fillId="0" borderId="0" xfId="0" applyNumberFormat="1" applyAlignment="1">
      <alignment horizontal="center"/>
    </xf>
    <xf numFmtId="0" fontId="3" fillId="0" borderId="1" xfId="0" applyFont="1" applyBorder="1"/>
    <xf numFmtId="0" fontId="8" fillId="0" borderId="2" xfId="0" applyFont="1" applyBorder="1" applyAlignment="1">
      <alignment horizontal="center" vertical="center"/>
    </xf>
    <xf numFmtId="0" fontId="8" fillId="0" borderId="3" xfId="0" applyFont="1" applyBorder="1" applyAlignment="1">
      <alignment horizontal="center" vertical="center"/>
    </xf>
    <xf numFmtId="3" fontId="3" fillId="0" borderId="5" xfId="0" applyNumberFormat="1" applyFont="1" applyBorder="1" applyAlignment="1" applyProtection="1">
      <alignment horizontal="center"/>
      <protection locked="0"/>
    </xf>
    <xf numFmtId="164" fontId="3" fillId="0" borderId="7" xfId="0" applyNumberFormat="1" applyFont="1" applyBorder="1" applyAlignment="1">
      <alignment horizontal="center"/>
    </xf>
    <xf numFmtId="3" fontId="3" fillId="0" borderId="8" xfId="0" applyNumberFormat="1" applyFont="1" applyBorder="1" applyAlignment="1">
      <alignment horizontal="center"/>
    </xf>
    <xf numFmtId="0" fontId="3" fillId="0" borderId="9" xfId="0" applyFont="1" applyBorder="1" applyAlignment="1">
      <alignment horizontal="center"/>
    </xf>
    <xf numFmtId="3" fontId="3" fillId="0" borderId="1" xfId="0" applyNumberFormat="1" applyFont="1" applyBorder="1" applyAlignment="1" applyProtection="1">
      <alignment horizontal="center"/>
      <protection locked="0"/>
    </xf>
    <xf numFmtId="164" fontId="3" fillId="0" borderId="1" xfId="0" applyNumberFormat="1" applyFont="1" applyBorder="1" applyAlignment="1">
      <alignment horizontal="center"/>
    </xf>
    <xf numFmtId="3" fontId="3" fillId="0" borderId="10" xfId="0" applyNumberFormat="1" applyFont="1" applyBorder="1" applyAlignment="1">
      <alignment horizontal="center"/>
    </xf>
    <xf numFmtId="3" fontId="3" fillId="0" borderId="1" xfId="0" applyNumberFormat="1" applyFont="1" applyBorder="1" applyAlignment="1" applyProtection="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3" fillId="0" borderId="1" xfId="0" applyFont="1" applyBorder="1" applyAlignment="1"/>
    <xf numFmtId="0" fontId="0" fillId="0" borderId="0" xfId="0" applyAlignment="1"/>
    <xf numFmtId="0" fontId="4" fillId="0" borderId="16" xfId="0" applyFont="1" applyBorder="1" applyAlignment="1"/>
    <xf numFmtId="0" fontId="3" fillId="0" borderId="0" xfId="0" applyFont="1" applyAlignment="1"/>
    <xf numFmtId="0" fontId="4" fillId="0" borderId="14" xfId="0" applyFont="1" applyBorder="1" applyAlignment="1">
      <alignment horizontal="center"/>
    </xf>
    <xf numFmtId="3" fontId="3" fillId="0" borderId="7" xfId="0" applyNumberFormat="1" applyFont="1" applyBorder="1" applyAlignment="1">
      <alignment horizontal="center"/>
    </xf>
    <xf numFmtId="0" fontId="4" fillId="0" borderId="0" xfId="0" applyFont="1" applyAlignment="1"/>
    <xf numFmtId="0" fontId="4" fillId="0" borderId="0" xfId="0" applyFont="1" applyAlignment="1">
      <alignment horizontal="center"/>
    </xf>
    <xf numFmtId="164" fontId="3" fillId="0" borderId="0" xfId="0" applyNumberFormat="1" applyFont="1" applyAlignment="1">
      <alignment horizontal="center"/>
    </xf>
    <xf numFmtId="3" fontId="3" fillId="0" borderId="0" xfId="0" applyNumberFormat="1" applyFont="1" applyAlignment="1">
      <alignment horizontal="center"/>
    </xf>
    <xf numFmtId="0" fontId="3" fillId="0" borderId="9" xfId="0" applyFont="1" applyBorder="1" applyAlignment="1" applyProtection="1">
      <alignment horizontal="center"/>
    </xf>
    <xf numFmtId="0" fontId="3" fillId="0" borderId="1" xfId="0" applyFont="1" applyBorder="1" applyAlignment="1" applyProtection="1"/>
    <xf numFmtId="164" fontId="3" fillId="0" borderId="1" xfId="0" applyNumberFormat="1" applyFont="1" applyBorder="1" applyAlignment="1" applyProtection="1">
      <alignment horizontal="center"/>
    </xf>
    <xf numFmtId="3" fontId="3" fillId="0" borderId="10" xfId="0" applyNumberFormat="1" applyFont="1" applyBorder="1" applyAlignment="1" applyProtection="1">
      <alignment horizontal="center"/>
    </xf>
    <xf numFmtId="0" fontId="4" fillId="0" borderId="16" xfId="0" applyFont="1" applyBorder="1" applyAlignment="1" applyProtection="1"/>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4" fillId="2" borderId="11"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13" xfId="0" applyFont="1" applyFill="1" applyBorder="1" applyAlignment="1" applyProtection="1">
      <alignment horizontal="center"/>
    </xf>
    <xf numFmtId="0" fontId="4" fillId="2" borderId="14" xfId="0" applyFont="1" applyFill="1" applyBorder="1" applyAlignment="1" applyProtection="1">
      <alignment horizontal="center"/>
    </xf>
    <xf numFmtId="0" fontId="3" fillId="0" borderId="1" xfId="0" applyFont="1" applyBorder="1" applyProtection="1"/>
    <xf numFmtId="164" fontId="3" fillId="0" borderId="7" xfId="0" applyNumberFormat="1" applyFont="1" applyBorder="1" applyAlignment="1" applyProtection="1">
      <alignment horizontal="center"/>
    </xf>
    <xf numFmtId="3" fontId="3" fillId="0" borderId="8" xfId="0" applyNumberFormat="1" applyFont="1" applyBorder="1" applyAlignment="1" applyProtection="1">
      <alignment horizontal="center"/>
    </xf>
    <xf numFmtId="0" fontId="3" fillId="0" borderId="1" xfId="0" applyFont="1" applyBorder="1" applyAlignment="1" applyProtection="1">
      <alignment horizontal="left"/>
    </xf>
    <xf numFmtId="164" fontId="3" fillId="0" borderId="5" xfId="0" applyNumberFormat="1" applyFont="1" applyBorder="1" applyAlignment="1" applyProtection="1">
      <alignment horizontal="center"/>
    </xf>
    <xf numFmtId="3" fontId="3" fillId="0" borderId="6" xfId="0" applyNumberFormat="1" applyFont="1" applyBorder="1" applyAlignment="1" applyProtection="1">
      <alignment horizontal="center"/>
    </xf>
    <xf numFmtId="164" fontId="3" fillId="0" borderId="7" xfId="0" applyNumberFormat="1" applyFont="1" applyBorder="1" applyAlignment="1" applyProtection="1"/>
    <xf numFmtId="3" fontId="3" fillId="0" borderId="8" xfId="0" applyNumberFormat="1" applyFont="1" applyBorder="1" applyAlignment="1" applyProtection="1"/>
    <xf numFmtId="0" fontId="4" fillId="2" borderId="27" xfId="0" applyFont="1" applyFill="1" applyBorder="1" applyAlignment="1">
      <alignment horizontal="center"/>
    </xf>
    <xf numFmtId="0" fontId="3" fillId="0" borderId="5" xfId="0" applyNumberFormat="1" applyFont="1" applyBorder="1" applyAlignment="1" applyProtection="1">
      <alignment horizontal="center"/>
    </xf>
    <xf numFmtId="0" fontId="3" fillId="0" borderId="1" xfId="0" applyNumberFormat="1" applyFont="1" applyBorder="1" applyAlignment="1" applyProtection="1">
      <alignment horizontal="center"/>
    </xf>
    <xf numFmtId="164" fontId="3" fillId="0" borderId="28" xfId="0" applyNumberFormat="1" applyFont="1" applyBorder="1" applyAlignment="1" applyProtection="1">
      <alignment horizontal="center"/>
    </xf>
    <xf numFmtId="164" fontId="3" fillId="0" borderId="29" xfId="0" applyNumberFormat="1" applyFont="1" applyBorder="1" applyAlignment="1" applyProtection="1">
      <alignment horizontal="center"/>
    </xf>
    <xf numFmtId="166" fontId="3" fillId="0" borderId="10" xfId="0" applyNumberFormat="1" applyFont="1" applyBorder="1" applyAlignment="1" applyProtection="1">
      <alignment horizontal="center"/>
    </xf>
    <xf numFmtId="164" fontId="3" fillId="0" borderId="7" xfId="0" applyNumberFormat="1" applyFont="1" applyBorder="1" applyAlignment="1"/>
    <xf numFmtId="164" fontId="0" fillId="0" borderId="0" xfId="0" applyNumberFormat="1" applyAlignment="1"/>
    <xf numFmtId="166" fontId="3" fillId="0" borderId="8" xfId="0" applyNumberFormat="1" applyFont="1" applyBorder="1" applyAlignment="1" applyProtection="1"/>
    <xf numFmtId="166" fontId="0" fillId="0" borderId="0" xfId="0" applyNumberFormat="1" applyAlignment="1">
      <alignment horizontal="center"/>
    </xf>
    <xf numFmtId="166" fontId="3" fillId="0" borderId="7" xfId="0" applyNumberFormat="1" applyFont="1" applyBorder="1" applyAlignment="1"/>
    <xf numFmtId="166" fontId="0" fillId="0" borderId="0" xfId="0" applyNumberFormat="1" applyAlignment="1"/>
    <xf numFmtId="0" fontId="3" fillId="0" borderId="1" xfId="0" applyFont="1" applyBorder="1" applyAlignment="1" applyProtection="1">
      <alignment horizontal="center"/>
    </xf>
    <xf numFmtId="166" fontId="3" fillId="0" borderId="6" xfId="0" applyNumberFormat="1" applyFont="1" applyBorder="1" applyAlignment="1" applyProtection="1">
      <alignment horizontal="center"/>
    </xf>
    <xf numFmtId="167" fontId="3" fillId="0" borderId="10" xfId="0" applyNumberFormat="1" applyFont="1" applyBorder="1" applyAlignment="1" applyProtection="1">
      <alignment horizontal="center"/>
    </xf>
    <xf numFmtId="4" fontId="3" fillId="0" borderId="10" xfId="0" applyNumberFormat="1" applyFont="1" applyBorder="1" applyAlignment="1" applyProtection="1">
      <alignment horizontal="center"/>
    </xf>
    <xf numFmtId="164" fontId="6" fillId="3" borderId="20" xfId="0" applyNumberFormat="1" applyFont="1" applyFill="1" applyBorder="1" applyAlignment="1" applyProtection="1">
      <alignment horizontal="center" vertical="center"/>
    </xf>
    <xf numFmtId="167" fontId="6" fillId="0" borderId="30" xfId="0" applyNumberFormat="1" applyFont="1" applyFill="1" applyBorder="1" applyAlignment="1" applyProtection="1">
      <alignment horizontal="center" vertical="center"/>
      <protection locked="0"/>
    </xf>
    <xf numFmtId="165" fontId="6" fillId="0" borderId="30" xfId="0" applyNumberFormat="1" applyFont="1" applyFill="1" applyBorder="1" applyAlignment="1" applyProtection="1">
      <alignment horizontal="center" vertical="center"/>
      <protection locked="0"/>
    </xf>
    <xf numFmtId="0" fontId="4" fillId="2" borderId="27" xfId="0" applyFont="1" applyFill="1" applyBorder="1" applyAlignment="1" applyProtection="1">
      <alignment horizontal="center"/>
    </xf>
    <xf numFmtId="0" fontId="4" fillId="2" borderId="15" xfId="0" applyFont="1" applyFill="1" applyBorder="1" applyAlignment="1" applyProtection="1">
      <alignment horizontal="center"/>
    </xf>
    <xf numFmtId="0" fontId="0" fillId="0" borderId="0" xfId="0" applyProtection="1"/>
    <xf numFmtId="164" fontId="0" fillId="0" borderId="0" xfId="0" applyNumberFormat="1" applyAlignment="1" applyProtection="1">
      <alignment horizontal="center"/>
    </xf>
    <xf numFmtId="0" fontId="12" fillId="0" borderId="0" xfId="0" applyFont="1" applyAlignment="1">
      <alignment horizontal="centerContinuous"/>
    </xf>
    <xf numFmtId="0" fontId="13" fillId="0" borderId="0" xfId="0" applyFont="1" applyAlignment="1">
      <alignment horizontal="centerContinuous"/>
    </xf>
    <xf numFmtId="0" fontId="13" fillId="0" borderId="0" xfId="0" applyFont="1"/>
    <xf numFmtId="0" fontId="14" fillId="0" borderId="0" xfId="0" applyFont="1" applyAlignment="1">
      <alignment horizontal="centerContinuous"/>
    </xf>
    <xf numFmtId="0" fontId="13" fillId="4" borderId="0" xfId="0" applyFont="1" applyFill="1" applyAlignment="1"/>
    <xf numFmtId="0" fontId="0" fillId="4" borderId="0" xfId="0" applyFill="1"/>
    <xf numFmtId="12" fontId="13" fillId="4" borderId="0" xfId="0" applyNumberFormat="1" applyFont="1" applyFill="1" applyAlignment="1"/>
    <xf numFmtId="0" fontId="0" fillId="4" borderId="0" xfId="0" applyFill="1" applyAlignment="1"/>
    <xf numFmtId="0" fontId="13" fillId="4" borderId="0" xfId="0" applyFont="1" applyFill="1" applyAlignment="1" applyProtection="1"/>
    <xf numFmtId="0" fontId="0" fillId="4" borderId="0" xfId="0" applyFill="1" applyProtection="1"/>
    <xf numFmtId="0" fontId="12" fillId="4" borderId="0" xfId="0" applyFont="1" applyFill="1" applyAlignment="1" applyProtection="1">
      <alignment horizontal="centerContinuous" vertical="center"/>
    </xf>
    <xf numFmtId="0" fontId="13" fillId="4" borderId="0" xfId="0" applyFont="1" applyFill="1" applyAlignment="1" applyProtection="1">
      <alignment horizontal="centerContinuous" vertical="center"/>
    </xf>
    <xf numFmtId="0" fontId="14" fillId="4" borderId="0" xfId="0" applyFont="1" applyFill="1" applyAlignment="1" applyProtection="1">
      <alignment horizontal="centerContinuous" vertical="center"/>
    </xf>
    <xf numFmtId="0" fontId="0" fillId="4" borderId="0" xfId="0" applyFill="1" applyAlignment="1" applyProtection="1">
      <alignment horizontal="centerContinuous" vertical="center"/>
    </xf>
    <xf numFmtId="0" fontId="0" fillId="0" borderId="0" xfId="0" applyAlignment="1">
      <alignment horizontal="center"/>
    </xf>
    <xf numFmtId="0" fontId="0" fillId="0" borderId="0" xfId="0" applyAlignment="1">
      <alignment horizontal="right"/>
    </xf>
    <xf numFmtId="3" fontId="13" fillId="0" borderId="0" xfId="0" applyNumberFormat="1" applyFont="1" applyAlignment="1">
      <alignment horizontal="center" vertical="center"/>
    </xf>
    <xf numFmtId="3" fontId="13" fillId="4" borderId="0" xfId="0" applyNumberFormat="1" applyFont="1" applyFill="1" applyAlignment="1">
      <alignment horizontal="center" vertical="center"/>
    </xf>
    <xf numFmtId="0" fontId="4" fillId="2" borderId="31" xfId="0" applyFont="1" applyFill="1" applyBorder="1" applyAlignment="1" applyProtection="1">
      <alignment horizontal="center" vertical="center" wrapText="1"/>
    </xf>
    <xf numFmtId="3" fontId="3" fillId="0" borderId="31" xfId="0" applyNumberFormat="1" applyFont="1" applyBorder="1" applyAlignment="1" applyProtection="1">
      <alignment horizontal="center" vertical="center"/>
    </xf>
    <xf numFmtId="164" fontId="3" fillId="0" borderId="31" xfId="0" applyNumberFormat="1" applyFont="1" applyBorder="1" applyAlignment="1" applyProtection="1">
      <alignment horizontal="center" vertical="center"/>
    </xf>
    <xf numFmtId="0" fontId="6" fillId="0" borderId="32" xfId="0" applyFont="1" applyFill="1" applyBorder="1" applyAlignment="1">
      <alignment vertical="top"/>
    </xf>
    <xf numFmtId="0" fontId="18" fillId="0" borderId="17" xfId="0" applyFont="1" applyBorder="1" applyAlignment="1"/>
    <xf numFmtId="0" fontId="6" fillId="5" borderId="33" xfId="0" applyFont="1" applyFill="1" applyBorder="1" applyAlignment="1">
      <alignment horizontal="center" vertical="center"/>
    </xf>
    <xf numFmtId="0" fontId="6" fillId="5" borderId="34" xfId="0" applyFont="1" applyFill="1" applyBorder="1" applyAlignment="1">
      <alignment horizontal="center" vertical="center"/>
    </xf>
    <xf numFmtId="1" fontId="4" fillId="0" borderId="35" xfId="0" applyNumberFormat="1" applyFont="1" applyFill="1" applyBorder="1" applyAlignment="1" applyProtection="1">
      <alignment horizontal="center" vertical="center" wrapText="1"/>
      <protection locked="0"/>
    </xf>
    <xf numFmtId="3" fontId="4" fillId="0" borderId="36"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1" fontId="4" fillId="0" borderId="5" xfId="0" applyNumberFormat="1"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protection locked="0"/>
    </xf>
    <xf numFmtId="49" fontId="4" fillId="0" borderId="37" xfId="0" applyNumberFormat="1" applyFont="1" applyFill="1" applyBorder="1" applyAlignment="1" applyProtection="1">
      <alignment horizontal="center" vertical="center"/>
      <protection locked="0"/>
    </xf>
    <xf numFmtId="1" fontId="4" fillId="0" borderId="37" xfId="0" applyNumberFormat="1" applyFont="1" applyFill="1" applyBorder="1" applyAlignment="1" applyProtection="1">
      <alignment horizontal="center" vertical="center"/>
      <protection locked="0"/>
    </xf>
    <xf numFmtId="1" fontId="4" fillId="0" borderId="8" xfId="0" applyNumberFormat="1" applyFont="1" applyFill="1" applyBorder="1" applyAlignment="1" applyProtection="1">
      <alignment horizontal="center" vertical="center"/>
      <protection locked="0"/>
    </xf>
    <xf numFmtId="13" fontId="4" fillId="0" borderId="36" xfId="0" applyNumberFormat="1" applyFont="1" applyFill="1" applyBorder="1" applyAlignment="1" applyProtection="1">
      <alignment horizontal="center" vertical="center"/>
      <protection locked="0"/>
    </xf>
    <xf numFmtId="12" fontId="4" fillId="0" borderId="5"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49" fontId="4" fillId="0" borderId="28" xfId="0" applyNumberFormat="1" applyFont="1" applyFill="1" applyBorder="1" applyAlignment="1" applyProtection="1">
      <alignment horizontal="center" vertical="center" wrapText="1"/>
      <protection locked="0"/>
    </xf>
    <xf numFmtId="49" fontId="4" fillId="0" borderId="38" xfId="0" applyNumberFormat="1" applyFont="1" applyFill="1" applyBorder="1" applyAlignment="1" applyProtection="1">
      <alignment horizontal="center" vertical="center" wrapText="1"/>
      <protection locked="0"/>
    </xf>
    <xf numFmtId="0" fontId="6" fillId="0" borderId="19" xfId="0" applyFont="1" applyFill="1" applyBorder="1" applyAlignment="1">
      <alignment vertical="top"/>
    </xf>
    <xf numFmtId="1" fontId="4" fillId="0" borderId="20" xfId="0" applyNumberFormat="1" applyFont="1" applyFill="1" applyBorder="1" applyAlignment="1" applyProtection="1">
      <alignment horizontal="center" vertical="center" wrapText="1"/>
      <protection locked="0"/>
    </xf>
    <xf numFmtId="3" fontId="4" fillId="0" borderId="39" xfId="0" applyNumberFormat="1"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1" fontId="4" fillId="0" borderId="21" xfId="0" applyNumberFormat="1" applyFont="1" applyFill="1" applyBorder="1" applyAlignment="1" applyProtection="1">
      <alignment horizontal="center" vertical="center"/>
      <protection locked="0"/>
    </xf>
    <xf numFmtId="49" fontId="4" fillId="0" borderId="21" xfId="0" applyNumberFormat="1" applyFont="1" applyFill="1" applyBorder="1" applyAlignment="1" applyProtection="1">
      <alignment horizontal="center" vertical="center"/>
      <protection locked="0"/>
    </xf>
    <xf numFmtId="1" fontId="4" fillId="0" borderId="40" xfId="0" applyNumberFormat="1" applyFont="1" applyFill="1" applyBorder="1" applyAlignment="1" applyProtection="1">
      <alignment horizontal="center" vertical="center"/>
      <protection locked="0"/>
    </xf>
    <xf numFmtId="13" fontId="4" fillId="0" borderId="39" xfId="0" applyNumberFormat="1" applyFont="1" applyFill="1" applyBorder="1" applyAlignment="1" applyProtection="1">
      <alignment horizontal="center" vertical="center"/>
      <protection locked="0"/>
    </xf>
    <xf numFmtId="12" fontId="4" fillId="0" borderId="21" xfId="0" applyNumberFormat="1"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wrapText="1"/>
      <protection locked="0"/>
    </xf>
    <xf numFmtId="49" fontId="4" fillId="0" borderId="21" xfId="0" applyNumberFormat="1" applyFont="1" applyFill="1" applyBorder="1" applyAlignment="1" applyProtection="1">
      <alignment horizontal="center" vertical="center" wrapText="1"/>
      <protection locked="0"/>
    </xf>
    <xf numFmtId="49" fontId="4" fillId="0" borderId="41" xfId="0" applyNumberFormat="1" applyFont="1" applyFill="1" applyBorder="1" applyAlignment="1" applyProtection="1">
      <alignment horizontal="center" vertical="center" wrapText="1"/>
      <protection locked="0"/>
    </xf>
    <xf numFmtId="49" fontId="4" fillId="0" borderId="22" xfId="0" applyNumberFormat="1" applyFont="1" applyFill="1" applyBorder="1" applyAlignment="1" applyProtection="1">
      <alignment horizontal="center" vertical="center" wrapText="1"/>
      <protection locked="0"/>
    </xf>
    <xf numFmtId="0" fontId="6" fillId="0" borderId="17" xfId="0" applyFont="1" applyBorder="1" applyAlignment="1" applyProtection="1"/>
    <xf numFmtId="0" fontId="6" fillId="5" borderId="33" xfId="0" applyFont="1" applyFill="1" applyBorder="1" applyAlignment="1" applyProtection="1">
      <alignment horizontal="center" vertical="center"/>
    </xf>
    <xf numFmtId="0" fontId="6" fillId="5" borderId="34" xfId="0" applyFont="1" applyFill="1" applyBorder="1" applyAlignment="1" applyProtection="1">
      <alignment horizontal="center" vertical="center"/>
    </xf>
    <xf numFmtId="0" fontId="6" fillId="4" borderId="32" xfId="0" applyFont="1" applyFill="1" applyBorder="1" applyAlignment="1" applyProtection="1">
      <alignment horizontal="center" vertical="top"/>
    </xf>
    <xf numFmtId="0" fontId="6" fillId="4" borderId="42" xfId="0" applyFont="1" applyFill="1" applyBorder="1" applyAlignment="1" applyProtection="1">
      <alignment horizontal="center" vertical="top" wrapText="1"/>
    </xf>
    <xf numFmtId="1" fontId="6" fillId="4" borderId="35" xfId="0" applyNumberFormat="1" applyFont="1" applyFill="1" applyBorder="1" applyAlignment="1" applyProtection="1">
      <alignment horizontal="center" vertical="center" wrapText="1"/>
      <protection locked="0"/>
    </xf>
    <xf numFmtId="3" fontId="6" fillId="4" borderId="43" xfId="0" applyNumberFormat="1" applyFont="1" applyFill="1" applyBorder="1" applyAlignment="1" applyProtection="1">
      <alignment horizontal="center" vertical="center"/>
      <protection locked="0"/>
    </xf>
    <xf numFmtId="0" fontId="6" fillId="4" borderId="37" xfId="0" applyFont="1" applyFill="1" applyBorder="1" applyAlignment="1" applyProtection="1">
      <alignment horizontal="center" vertical="center"/>
      <protection locked="0"/>
    </xf>
    <xf numFmtId="1" fontId="6" fillId="4" borderId="37" xfId="0" applyNumberFormat="1" applyFont="1" applyFill="1" applyBorder="1" applyAlignment="1" applyProtection="1">
      <alignment horizontal="center" vertical="center"/>
      <protection locked="0"/>
    </xf>
    <xf numFmtId="49" fontId="6" fillId="4" borderId="37" xfId="0" applyNumberFormat="1" applyFont="1" applyFill="1" applyBorder="1" applyAlignment="1" applyProtection="1">
      <alignment horizontal="center" vertical="center"/>
      <protection locked="0"/>
    </xf>
    <xf numFmtId="1" fontId="6" fillId="4" borderId="44" xfId="0" applyNumberFormat="1" applyFont="1" applyFill="1" applyBorder="1" applyAlignment="1" applyProtection="1">
      <alignment horizontal="center" vertical="center"/>
      <protection locked="0"/>
    </xf>
    <xf numFmtId="13" fontId="6" fillId="4" borderId="43" xfId="0" applyNumberFormat="1" applyFont="1" applyFill="1" applyBorder="1" applyAlignment="1" applyProtection="1">
      <alignment horizontal="center" vertical="center"/>
      <protection locked="0"/>
    </xf>
    <xf numFmtId="0" fontId="6" fillId="4" borderId="37" xfId="0" applyFont="1" applyFill="1" applyBorder="1" applyAlignment="1" applyProtection="1">
      <alignment horizontal="center" vertical="center" wrapText="1"/>
      <protection locked="0"/>
    </xf>
    <xf numFmtId="12" fontId="6" fillId="4" borderId="37" xfId="0" applyNumberFormat="1" applyFont="1" applyFill="1" applyBorder="1" applyAlignment="1" applyProtection="1">
      <alignment horizontal="center" vertical="center" wrapText="1"/>
      <protection locked="0"/>
    </xf>
    <xf numFmtId="49" fontId="6" fillId="4" borderId="37" xfId="0" applyNumberFormat="1" applyFont="1" applyFill="1" applyBorder="1" applyAlignment="1" applyProtection="1">
      <alignment horizontal="center" vertical="center" wrapText="1"/>
      <protection locked="0"/>
    </xf>
    <xf numFmtId="0" fontId="6" fillId="4" borderId="38" xfId="0" applyFont="1" applyFill="1" applyBorder="1" applyAlignment="1" applyProtection="1">
      <alignment horizontal="center" vertical="center"/>
      <protection locked="0"/>
    </xf>
    <xf numFmtId="1" fontId="6" fillId="4" borderId="20" xfId="0" applyNumberFormat="1" applyFont="1" applyFill="1" applyBorder="1" applyAlignment="1" applyProtection="1">
      <alignment horizontal="center" vertical="center" wrapText="1"/>
      <protection locked="0"/>
    </xf>
    <xf numFmtId="3" fontId="6" fillId="4" borderId="39" xfId="0" applyNumberFormat="1"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1" fontId="6" fillId="4" borderId="21" xfId="0" applyNumberFormat="1" applyFont="1" applyFill="1" applyBorder="1" applyAlignment="1" applyProtection="1">
      <alignment horizontal="center" vertical="center"/>
      <protection locked="0"/>
    </xf>
    <xf numFmtId="49" fontId="6" fillId="4" borderId="21" xfId="0" applyNumberFormat="1" applyFont="1" applyFill="1" applyBorder="1" applyAlignment="1" applyProtection="1">
      <alignment horizontal="center" vertical="center"/>
      <protection locked="0"/>
    </xf>
    <xf numFmtId="1" fontId="6" fillId="4" borderId="40" xfId="0" applyNumberFormat="1" applyFont="1" applyFill="1" applyBorder="1" applyAlignment="1" applyProtection="1">
      <alignment horizontal="center" vertical="center"/>
      <protection locked="0"/>
    </xf>
    <xf numFmtId="13" fontId="6" fillId="4" borderId="39" xfId="0" applyNumberFormat="1"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wrapText="1"/>
      <protection locked="0"/>
    </xf>
    <xf numFmtId="12" fontId="6" fillId="4" borderId="21" xfId="0" applyNumberFormat="1" applyFont="1" applyFill="1" applyBorder="1" applyAlignment="1" applyProtection="1">
      <alignment horizontal="center" vertical="center" wrapText="1"/>
      <protection locked="0"/>
    </xf>
    <xf numFmtId="49" fontId="6" fillId="4" borderId="21" xfId="0" applyNumberFormat="1"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protection locked="0"/>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4" borderId="0" xfId="0" applyFont="1" applyFill="1" applyAlignment="1" applyProtection="1">
      <alignment horizontal="center" vertical="center" wrapText="1"/>
    </xf>
    <xf numFmtId="0" fontId="14" fillId="4" borderId="3" xfId="0" applyFont="1" applyFill="1" applyBorder="1" applyAlignment="1" applyProtection="1">
      <alignment horizontal="center" vertical="center" wrapText="1"/>
    </xf>
    <xf numFmtId="0" fontId="6" fillId="4" borderId="19" xfId="0" applyFont="1" applyFill="1" applyBorder="1" applyAlignment="1" applyProtection="1">
      <alignment horizontal="center" vertical="top"/>
    </xf>
    <xf numFmtId="0" fontId="6" fillId="4" borderId="23" xfId="0" applyFont="1" applyFill="1" applyBorder="1" applyAlignment="1" applyProtection="1">
      <alignment horizontal="center" vertical="top" wrapText="1"/>
    </xf>
    <xf numFmtId="0" fontId="14" fillId="0" borderId="0" xfId="0" quotePrefix="1" applyFont="1" applyAlignment="1">
      <alignment horizontal="center"/>
    </xf>
    <xf numFmtId="164" fontId="3" fillId="0" borderId="20" xfId="0" applyNumberFormat="1" applyFont="1" applyBorder="1" applyAlignment="1">
      <alignment horizontal="center"/>
    </xf>
    <xf numFmtId="164" fontId="0" fillId="0" borderId="22" xfId="0" applyNumberFormat="1" applyBorder="1"/>
    <xf numFmtId="164" fontId="3" fillId="0" borderId="9" xfId="0" applyNumberFormat="1" applyFont="1" applyBorder="1" applyAlignment="1">
      <alignment horizontal="center"/>
    </xf>
    <xf numFmtId="164" fontId="0" fillId="0" borderId="10" xfId="0" applyNumberFormat="1" applyBorder="1"/>
    <xf numFmtId="0" fontId="3" fillId="0" borderId="45" xfId="0" applyFont="1" applyBorder="1" applyAlignment="1">
      <alignment horizontal="center" vertical="center"/>
    </xf>
    <xf numFmtId="164" fontId="0" fillId="0" borderId="46" xfId="0" applyNumberFormat="1" applyBorder="1"/>
    <xf numFmtId="164" fontId="3" fillId="0" borderId="45" xfId="0" applyNumberFormat="1" applyFont="1" applyBorder="1" applyAlignment="1">
      <alignment horizontal="center"/>
    </xf>
    <xf numFmtId="164" fontId="3" fillId="0" borderId="20" xfId="0" applyNumberFormat="1" applyFont="1" applyBorder="1" applyAlignment="1">
      <alignment horizontal="center" vertical="center"/>
    </xf>
    <xf numFmtId="164" fontId="3" fillId="0" borderId="9" xfId="0" applyNumberFormat="1" applyFont="1" applyBorder="1" applyAlignment="1">
      <alignment horizontal="center" vertical="center"/>
    </xf>
    <xf numFmtId="164" fontId="3" fillId="0" borderId="9" xfId="0" applyNumberFormat="1" applyFont="1" applyBorder="1" applyAlignment="1" applyProtection="1">
      <alignment horizontal="center"/>
    </xf>
    <xf numFmtId="164" fontId="3" fillId="0" borderId="45" xfId="0" applyNumberFormat="1" applyFont="1" applyBorder="1" applyAlignment="1" applyProtection="1">
      <alignment horizontal="center"/>
    </xf>
    <xf numFmtId="164" fontId="3" fillId="0" borderId="20" xfId="0" applyNumberFormat="1" applyFont="1" applyBorder="1" applyAlignment="1" applyProtection="1">
      <alignment horizontal="center"/>
    </xf>
    <xf numFmtId="164" fontId="3" fillId="0" borderId="9" xfId="0" applyNumberFormat="1" applyFont="1" applyFill="1" applyBorder="1" applyAlignment="1" applyProtection="1">
      <alignment horizontal="center"/>
    </xf>
    <xf numFmtId="44" fontId="3" fillId="0" borderId="20" xfId="1" applyFont="1" applyBorder="1" applyAlignment="1" applyProtection="1">
      <alignment horizontal="center"/>
    </xf>
    <xf numFmtId="44" fontId="3" fillId="0" borderId="9" xfId="1" applyFont="1" applyBorder="1" applyAlignment="1" applyProtection="1">
      <alignment horizontal="center"/>
    </xf>
    <xf numFmtId="44" fontId="3" fillId="0" borderId="9" xfId="1" applyFont="1" applyFill="1" applyBorder="1" applyAlignment="1" applyProtection="1">
      <alignment horizontal="center"/>
    </xf>
    <xf numFmtId="44" fontId="3" fillId="0" borderId="9" xfId="1" applyFont="1" applyFill="1" applyBorder="1" applyAlignment="1" applyProtection="1">
      <alignment horizontal="center" vertical="center"/>
    </xf>
    <xf numFmtId="44" fontId="3" fillId="0" borderId="45" xfId="1" applyFont="1" applyBorder="1" applyAlignment="1" applyProtection="1">
      <alignment horizontal="center"/>
    </xf>
    <xf numFmtId="164" fontId="3" fillId="0" borderId="1" xfId="1" applyNumberFormat="1" applyFont="1" applyBorder="1" applyAlignment="1" applyProtection="1">
      <alignment horizontal="center"/>
    </xf>
    <xf numFmtId="0" fontId="0" fillId="0" borderId="10" xfId="0" applyBorder="1"/>
    <xf numFmtId="164" fontId="3" fillId="0" borderId="9" xfId="0" applyNumberFormat="1" applyFont="1" applyFill="1" applyBorder="1" applyAlignment="1" applyProtection="1">
      <alignment horizontal="center" vertical="center"/>
    </xf>
    <xf numFmtId="3" fontId="3" fillId="0" borderId="5" xfId="0" applyNumberFormat="1" applyFont="1" applyBorder="1" applyAlignment="1" applyProtection="1">
      <alignment horizontal="center"/>
    </xf>
    <xf numFmtId="0" fontId="14" fillId="0" borderId="0" xfId="0" applyFont="1" applyAlignment="1">
      <alignment horizontal="center"/>
    </xf>
    <xf numFmtId="0" fontId="6" fillId="5" borderId="49"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50" xfId="0" applyFont="1" applyFill="1" applyBorder="1" applyAlignment="1">
      <alignment horizontal="center" vertical="center"/>
    </xf>
    <xf numFmtId="0" fontId="23" fillId="0" borderId="0" xfId="0" applyFont="1"/>
    <xf numFmtId="0" fontId="0" fillId="0" borderId="0" xfId="0" applyBorder="1"/>
    <xf numFmtId="0" fontId="22" fillId="0" borderId="0" xfId="0" applyFont="1" applyBorder="1" applyAlignment="1">
      <alignment horizontal="center"/>
    </xf>
    <xf numFmtId="0" fontId="22" fillId="0" borderId="45" xfId="0" applyFont="1" applyBorder="1" applyAlignment="1">
      <alignment horizontal="center"/>
    </xf>
    <xf numFmtId="0" fontId="22" fillId="0" borderId="55" xfId="0" applyFont="1" applyBorder="1" applyAlignment="1">
      <alignment horizontal="center"/>
    </xf>
    <xf numFmtId="0" fontId="22" fillId="0" borderId="56" xfId="0" applyFont="1" applyBorder="1" applyAlignment="1">
      <alignment horizontal="center"/>
    </xf>
    <xf numFmtId="0" fontId="22" fillId="0" borderId="46" xfId="0" applyFont="1" applyBorder="1" applyAlignment="1">
      <alignment horizontal="center"/>
    </xf>
    <xf numFmtId="0" fontId="22" fillId="4" borderId="0" xfId="0" applyFont="1" applyFill="1" applyBorder="1" applyAlignment="1">
      <alignment horizontal="center"/>
    </xf>
    <xf numFmtId="0" fontId="22" fillId="0" borderId="1" xfId="0" applyFont="1" applyBorder="1" applyAlignment="1">
      <alignment horizontal="center"/>
    </xf>
    <xf numFmtId="0" fontId="14" fillId="0" borderId="0" xfId="0" applyFont="1"/>
    <xf numFmtId="0" fontId="24" fillId="0" borderId="0" xfId="0" applyFont="1"/>
    <xf numFmtId="0" fontId="0" fillId="0" borderId="0" xfId="0" applyAlignment="1">
      <alignment horizontal="center" vertical="center"/>
    </xf>
    <xf numFmtId="0" fontId="14" fillId="0" borderId="0" xfId="0" applyFont="1" applyAlignment="1">
      <alignment horizontal="center" vertical="center"/>
    </xf>
    <xf numFmtId="0" fontId="22" fillId="0" borderId="1" xfId="0" applyFont="1" applyBorder="1" applyAlignment="1">
      <alignment horizontal="center" vertical="center"/>
    </xf>
    <xf numFmtId="0" fontId="14" fillId="0" borderId="0" xfId="0" applyFont="1" applyAlignment="1">
      <alignment horizontal="left"/>
    </xf>
    <xf numFmtId="0" fontId="25" fillId="0" borderId="0" xfId="0" applyFont="1"/>
    <xf numFmtId="0" fontId="14" fillId="0" borderId="0" xfId="0" applyFont="1" applyAlignment="1">
      <alignment horizontal="right"/>
    </xf>
    <xf numFmtId="0" fontId="27" fillId="0" borderId="17" xfId="0" applyFont="1" applyBorder="1"/>
    <xf numFmtId="0" fontId="27" fillId="0" borderId="0" xfId="0" applyFont="1" applyBorder="1"/>
    <xf numFmtId="0" fontId="27" fillId="0" borderId="57" xfId="0" applyFont="1" applyBorder="1"/>
    <xf numFmtId="0" fontId="27" fillId="0" borderId="25" xfId="0" applyFont="1" applyBorder="1"/>
    <xf numFmtId="0" fontId="28" fillId="0" borderId="17" xfId="0" applyFont="1" applyBorder="1" applyAlignment="1">
      <alignment horizontal="right" vertical="top"/>
    </xf>
    <xf numFmtId="0" fontId="28" fillId="0" borderId="0" xfId="0" applyFont="1" applyBorder="1" applyAlignment="1">
      <alignment horizontal="left" vertical="top"/>
    </xf>
    <xf numFmtId="0" fontId="28" fillId="0" borderId="0" xfId="0" applyFont="1" applyBorder="1" applyAlignment="1">
      <alignment horizontal="right" vertical="top"/>
    </xf>
    <xf numFmtId="0" fontId="0" fillId="0" borderId="0" xfId="0" applyAlignment="1">
      <alignment vertical="center"/>
    </xf>
    <xf numFmtId="0" fontId="14" fillId="0" borderId="0" xfId="0" applyFont="1" applyAlignment="1">
      <alignment vertical="center"/>
    </xf>
    <xf numFmtId="0" fontId="28" fillId="0" borderId="0" xfId="0" applyFont="1" applyBorder="1" applyAlignment="1">
      <alignment horizontal="left"/>
    </xf>
    <xf numFmtId="0" fontId="28" fillId="0" borderId="57" xfId="0" applyFont="1" applyBorder="1" applyAlignment="1">
      <alignment horizontal="right"/>
    </xf>
    <xf numFmtId="0" fontId="28" fillId="0" borderId="0" xfId="0" applyFont="1" applyBorder="1" applyAlignment="1">
      <alignment horizontal="center"/>
    </xf>
    <xf numFmtId="0" fontId="28" fillId="0" borderId="57" xfId="0" applyFont="1" applyBorder="1" applyAlignment="1">
      <alignment horizontal="center"/>
    </xf>
    <xf numFmtId="0" fontId="23" fillId="0" borderId="0" xfId="0" applyFont="1" applyBorder="1"/>
    <xf numFmtId="0" fontId="29" fillId="0" borderId="0" xfId="0" applyFont="1" applyBorder="1" applyAlignment="1">
      <alignment horizontal="center" vertical="top"/>
    </xf>
    <xf numFmtId="0" fontId="30" fillId="0" borderId="0" xfId="0" applyFont="1" applyBorder="1" applyAlignment="1">
      <alignment horizontal="center"/>
    </xf>
    <xf numFmtId="0" fontId="14" fillId="0" borderId="0" xfId="0" applyFont="1" applyBorder="1"/>
    <xf numFmtId="12" fontId="14" fillId="0" borderId="0" xfId="0" applyNumberFormat="1" applyFont="1" applyAlignment="1">
      <alignment horizontal="right"/>
    </xf>
    <xf numFmtId="0" fontId="6" fillId="4" borderId="0" xfId="0" applyFont="1" applyFill="1" applyBorder="1" applyAlignment="1">
      <alignment horizontal="center" vertical="center" wrapText="1"/>
    </xf>
    <xf numFmtId="0" fontId="24" fillId="0" borderId="0" xfId="0" applyFont="1" applyAlignment="1">
      <alignment horizontal="left"/>
    </xf>
    <xf numFmtId="0" fontId="7" fillId="4" borderId="0" xfId="0" applyFont="1" applyFill="1" applyBorder="1" applyAlignment="1">
      <alignment horizontal="center" vertical="center"/>
    </xf>
    <xf numFmtId="0" fontId="0" fillId="4" borderId="0" xfId="0" applyFill="1" applyBorder="1" applyAlignment="1"/>
    <xf numFmtId="0" fontId="14" fillId="0" borderId="0" xfId="0" quotePrefix="1" applyFont="1" applyAlignment="1">
      <alignment horizontal="right"/>
    </xf>
    <xf numFmtId="0" fontId="31" fillId="0" borderId="0" xfId="0" applyFont="1" applyAlignment="1">
      <alignment horizontal="center" vertical="center" wrapText="1"/>
    </xf>
    <xf numFmtId="49" fontId="4" fillId="4" borderId="0" xfId="0" applyNumberFormat="1" applyFont="1" applyFill="1" applyBorder="1" applyAlignment="1" applyProtection="1">
      <alignment horizontal="center" vertical="center" wrapText="1"/>
      <protection locked="0"/>
    </xf>
    <xf numFmtId="0" fontId="31" fillId="4" borderId="0" xfId="0" applyFont="1" applyFill="1" applyBorder="1" applyAlignment="1">
      <alignment horizontal="center" vertical="center" wrapText="1"/>
    </xf>
    <xf numFmtId="0" fontId="0" fillId="4" borderId="0" xfId="0" applyFill="1" applyBorder="1"/>
    <xf numFmtId="0" fontId="22" fillId="0" borderId="0" xfId="0" applyFont="1" applyAlignment="1">
      <alignment horizontal="center"/>
    </xf>
    <xf numFmtId="0" fontId="6" fillId="5" borderId="49" xfId="0" applyFont="1" applyFill="1" applyBorder="1" applyAlignment="1" applyProtection="1">
      <alignment horizontal="center" vertical="center"/>
    </xf>
    <xf numFmtId="0" fontId="6" fillId="5" borderId="50" xfId="0" applyFont="1" applyFill="1" applyBorder="1" applyAlignment="1" applyProtection="1">
      <alignment horizontal="center" vertical="center"/>
    </xf>
    <xf numFmtId="1" fontId="6" fillId="4" borderId="1" xfId="0" applyNumberFormat="1" applyFont="1" applyFill="1" applyBorder="1" applyAlignment="1" applyProtection="1">
      <alignment horizontal="center" vertical="center" wrapText="1"/>
      <protection locked="0"/>
    </xf>
    <xf numFmtId="0" fontId="14" fillId="0" borderId="1" xfId="0" applyFont="1" applyBorder="1" applyAlignment="1">
      <alignment horizontal="center"/>
    </xf>
    <xf numFmtId="0" fontId="0" fillId="0" borderId="0" xfId="0" applyAlignment="1">
      <alignment horizontal="center" vertical="center" wrapText="1"/>
    </xf>
    <xf numFmtId="0" fontId="0" fillId="0" borderId="52" xfId="0" applyBorder="1"/>
    <xf numFmtId="0" fontId="0" fillId="0" borderId="58" xfId="0" applyBorder="1"/>
    <xf numFmtId="0" fontId="0" fillId="0" borderId="5" xfId="0" applyBorder="1" applyAlignment="1">
      <alignment horizontal="center" vertical="center" wrapText="1"/>
    </xf>
    <xf numFmtId="0" fontId="0" fillId="0" borderId="0" xfId="0" applyAlignment="1">
      <alignment vertical="center" wrapText="1"/>
    </xf>
    <xf numFmtId="12" fontId="14" fillId="0" borderId="0" xfId="0" applyNumberFormat="1" applyFont="1" applyAlignment="1">
      <alignment horizontal="center"/>
    </xf>
    <xf numFmtId="0" fontId="14" fillId="4" borderId="0" xfId="0" applyFont="1" applyFill="1" applyAlignment="1">
      <alignment horizontal="center"/>
    </xf>
    <xf numFmtId="0" fontId="33" fillId="0" borderId="0" xfId="0" applyFont="1"/>
    <xf numFmtId="0" fontId="0" fillId="0" borderId="5" xfId="0" applyBorder="1" applyAlignment="1">
      <alignment vertical="center" wrapText="1"/>
    </xf>
    <xf numFmtId="0" fontId="0" fillId="0" borderId="0" xfId="0" applyBorder="1" applyAlignment="1">
      <alignment horizontal="center" vertical="center" wrapText="1"/>
    </xf>
    <xf numFmtId="3" fontId="1" fillId="0" borderId="0" xfId="2" applyNumberFormat="1" applyAlignment="1">
      <alignment horizontal="center"/>
    </xf>
    <xf numFmtId="3" fontId="1" fillId="0" borderId="0" xfId="2" applyNumberFormat="1" applyAlignment="1">
      <alignment horizontal="center"/>
    </xf>
    <xf numFmtId="0" fontId="1" fillId="0" borderId="0" xfId="2"/>
    <xf numFmtId="0" fontId="4" fillId="0" borderId="9" xfId="2" applyFont="1" applyFill="1" applyBorder="1" applyAlignment="1" applyProtection="1">
      <alignment horizontal="center" vertical="center"/>
    </xf>
    <xf numFmtId="0" fontId="14" fillId="0" borderId="0" xfId="2" quotePrefix="1" applyFont="1" applyAlignment="1">
      <alignment horizontal="center"/>
    </xf>
    <xf numFmtId="164" fontId="1" fillId="0" borderId="22" xfId="2" applyNumberFormat="1" applyBorder="1"/>
    <xf numFmtId="164" fontId="1" fillId="0" borderId="10" xfId="2" applyNumberFormat="1" applyBorder="1"/>
    <xf numFmtId="164" fontId="1" fillId="0" borderId="46" xfId="2" applyNumberFormat="1" applyBorder="1"/>
    <xf numFmtId="164" fontId="3" fillId="0" borderId="9" xfId="2" applyNumberFormat="1" applyFont="1" applyBorder="1" applyAlignment="1" applyProtection="1">
      <alignment horizontal="center"/>
    </xf>
    <xf numFmtId="164" fontId="3" fillId="0" borderId="45" xfId="2" applyNumberFormat="1" applyFont="1" applyBorder="1" applyAlignment="1" applyProtection="1">
      <alignment horizontal="center"/>
    </xf>
    <xf numFmtId="164" fontId="3" fillId="0" borderId="20" xfId="2" applyNumberFormat="1" applyFont="1" applyBorder="1" applyAlignment="1" applyProtection="1">
      <alignment horizontal="center"/>
    </xf>
    <xf numFmtId="164" fontId="3" fillId="0" borderId="9" xfId="2" applyNumberFormat="1" applyFont="1" applyFill="1" applyBorder="1" applyAlignment="1" applyProtection="1"/>
    <xf numFmtId="164" fontId="3" fillId="0" borderId="20" xfId="2" applyNumberFormat="1" applyFont="1" applyFill="1" applyBorder="1" applyAlignment="1" applyProtection="1">
      <alignment horizontal="center"/>
    </xf>
    <xf numFmtId="164" fontId="3" fillId="0" borderId="9" xfId="2" applyNumberFormat="1" applyFont="1" applyFill="1" applyBorder="1" applyAlignment="1" applyProtection="1">
      <alignment horizontal="center"/>
    </xf>
    <xf numFmtId="164" fontId="3" fillId="0" borderId="45" xfId="2" applyNumberFormat="1" applyFont="1" applyFill="1" applyBorder="1" applyAlignment="1" applyProtection="1">
      <alignment horizontal="center"/>
    </xf>
    <xf numFmtId="0" fontId="4" fillId="0" borderId="45" xfId="2" applyFont="1" applyFill="1" applyBorder="1" applyAlignment="1" applyProtection="1">
      <alignment horizontal="center" vertical="center"/>
    </xf>
    <xf numFmtId="169" fontId="3" fillId="0" borderId="1" xfId="0" applyNumberFormat="1" applyFont="1" applyBorder="1" applyAlignment="1" applyProtection="1"/>
    <xf numFmtId="169" fontId="3" fillId="0" borderId="1" xfId="0" applyNumberFormat="1" applyFont="1" applyBorder="1" applyAlignment="1" applyProtection="1">
      <alignment horizontal="center"/>
    </xf>
    <xf numFmtId="169" fontId="3" fillId="0" borderId="10" xfId="0" applyNumberFormat="1" applyFont="1" applyBorder="1" applyAlignment="1" applyProtection="1">
      <alignment horizontal="center"/>
    </xf>
    <xf numFmtId="1" fontId="3" fillId="0" borderId="5" xfId="0" applyNumberFormat="1" applyFont="1" applyBorder="1" applyAlignment="1" applyProtection="1">
      <alignment horizontal="center"/>
    </xf>
    <xf numFmtId="169" fontId="3" fillId="0" borderId="1" xfId="1" applyNumberFormat="1" applyFont="1" applyBorder="1" applyAlignment="1" applyProtection="1">
      <alignment horizontal="center"/>
    </xf>
    <xf numFmtId="0" fontId="4" fillId="2" borderId="21" xfId="0" applyFont="1" applyFill="1" applyBorder="1" applyAlignment="1">
      <alignment horizontal="center"/>
    </xf>
    <xf numFmtId="0" fontId="4" fillId="2" borderId="66" xfId="0" applyFont="1" applyFill="1" applyBorder="1" applyAlignment="1">
      <alignment horizontal="center"/>
    </xf>
    <xf numFmtId="3" fontId="3" fillId="0" borderId="28" xfId="0" applyNumberFormat="1" applyFont="1" applyBorder="1" applyAlignment="1" applyProtection="1">
      <alignment horizontal="center"/>
    </xf>
    <xf numFmtId="49" fontId="4" fillId="2" borderId="41" xfId="0" applyNumberFormat="1" applyFont="1" applyFill="1" applyBorder="1" applyAlignment="1">
      <alignment horizontal="center"/>
    </xf>
    <xf numFmtId="169" fontId="3" fillId="0" borderId="1" xfId="0" applyNumberFormat="1" applyFont="1" applyBorder="1" applyAlignment="1" applyProtection="1">
      <alignment horizontal="center" vertical="center"/>
    </xf>
    <xf numFmtId="169" fontId="3" fillId="0" borderId="5" xfId="0" applyNumberFormat="1" applyFont="1" applyBorder="1" applyAlignment="1" applyProtection="1">
      <alignment horizontal="center"/>
    </xf>
    <xf numFmtId="169" fontId="3" fillId="0" borderId="28" xfId="0" applyNumberFormat="1" applyFont="1" applyBorder="1" applyAlignment="1" applyProtection="1">
      <alignment horizontal="center"/>
    </xf>
    <xf numFmtId="169" fontId="3" fillId="0" borderId="8" xfId="0" applyNumberFormat="1" applyFont="1" applyBorder="1" applyAlignment="1" applyProtection="1">
      <alignment horizontal="center"/>
    </xf>
    <xf numFmtId="169" fontId="3" fillId="0" borderId="29" xfId="1" applyNumberFormat="1" applyFont="1" applyBorder="1" applyAlignment="1" applyProtection="1">
      <alignment horizontal="center"/>
    </xf>
    <xf numFmtId="169" fontId="3" fillId="0" borderId="29" xfId="0" applyNumberFormat="1" applyFont="1" applyBorder="1" applyAlignment="1" applyProtection="1">
      <alignment horizontal="center"/>
    </xf>
    <xf numFmtId="0" fontId="1" fillId="0" borderId="0" xfId="0" applyFont="1"/>
    <xf numFmtId="0" fontId="4" fillId="0" borderId="71" xfId="0" applyFont="1" applyBorder="1" applyAlignment="1">
      <alignment horizontal="center"/>
    </xf>
    <xf numFmtId="0" fontId="4" fillId="2" borderId="20" xfId="0" applyFont="1" applyFill="1" applyBorder="1" applyAlignment="1">
      <alignment horizontal="center"/>
    </xf>
    <xf numFmtId="49" fontId="4" fillId="2" borderId="39" xfId="0" applyNumberFormat="1" applyFont="1" applyFill="1" applyBorder="1" applyAlignment="1">
      <alignment horizontal="center"/>
    </xf>
    <xf numFmtId="49" fontId="4" fillId="2" borderId="21" xfId="0" applyNumberFormat="1" applyFont="1" applyFill="1" applyBorder="1" applyAlignment="1">
      <alignment horizontal="center"/>
    </xf>
    <xf numFmtId="0" fontId="4" fillId="2" borderId="22" xfId="0" applyFont="1" applyFill="1" applyBorder="1" applyAlignment="1">
      <alignment horizontal="center"/>
    </xf>
    <xf numFmtId="0" fontId="3" fillId="0" borderId="1" xfId="0" applyFont="1" applyBorder="1" applyAlignment="1">
      <alignment horizontal="left"/>
    </xf>
    <xf numFmtId="169" fontId="3" fillId="0" borderId="29" xfId="0" applyNumberFormat="1" applyFont="1" applyBorder="1" applyAlignment="1" applyProtection="1"/>
    <xf numFmtId="169" fontId="3" fillId="0" borderId="78" xfId="0" applyNumberFormat="1" applyFont="1" applyBorder="1" applyAlignment="1" applyProtection="1">
      <alignment horizontal="center"/>
    </xf>
    <xf numFmtId="3" fontId="3" fillId="0" borderId="78" xfId="0" applyNumberFormat="1" applyFont="1" applyBorder="1" applyAlignment="1" applyProtection="1">
      <alignment horizontal="center"/>
    </xf>
    <xf numFmtId="169" fontId="3" fillId="0" borderId="78" xfId="0" applyNumberFormat="1" applyFont="1" applyBorder="1" applyAlignment="1" applyProtection="1">
      <alignment horizontal="center" vertical="center"/>
    </xf>
    <xf numFmtId="0" fontId="4" fillId="2" borderId="31" xfId="0" applyFont="1" applyFill="1" applyBorder="1" applyAlignment="1" applyProtection="1">
      <alignment horizontal="center" vertical="center"/>
    </xf>
    <xf numFmtId="3" fontId="3" fillId="0" borderId="1" xfId="0" applyNumberFormat="1" applyFont="1" applyBorder="1" applyAlignment="1" applyProtection="1">
      <alignment horizontal="left"/>
    </xf>
    <xf numFmtId="3" fontId="3" fillId="9" borderId="7" xfId="0" applyNumberFormat="1" applyFont="1" applyFill="1" applyBorder="1" applyAlignment="1">
      <alignment horizontal="center"/>
    </xf>
    <xf numFmtId="0" fontId="0" fillId="9" borderId="0" xfId="0" applyFill="1"/>
    <xf numFmtId="164" fontId="3" fillId="9" borderId="9" xfId="0" applyNumberFormat="1" applyFont="1" applyFill="1" applyBorder="1" applyAlignment="1" applyProtection="1">
      <alignment horizontal="center"/>
    </xf>
    <xf numFmtId="164" fontId="0" fillId="9" borderId="10" xfId="0" applyNumberFormat="1" applyFill="1" applyBorder="1"/>
    <xf numFmtId="3" fontId="3" fillId="0" borderId="1" xfId="0" applyNumberFormat="1" applyFont="1" applyBorder="1" applyAlignment="1" applyProtection="1">
      <alignment vertical="center"/>
      <protection locked="0"/>
    </xf>
    <xf numFmtId="0" fontId="3" fillId="0" borderId="1" xfId="0" applyFont="1" applyBorder="1" applyAlignment="1" applyProtection="1">
      <alignment vertical="center" wrapText="1"/>
    </xf>
    <xf numFmtId="166" fontId="3" fillId="0" borderId="10"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9" xfId="0" applyFont="1" applyBorder="1" applyAlignment="1" applyProtection="1">
      <alignment horizontal="center" vertical="center"/>
    </xf>
    <xf numFmtId="167" fontId="3" fillId="0" borderId="6" xfId="0" applyNumberFormat="1" applyFont="1" applyBorder="1" applyAlignment="1" applyProtection="1">
      <alignment horizontal="center"/>
    </xf>
    <xf numFmtId="167" fontId="3" fillId="0" borderId="10" xfId="0" applyNumberFormat="1" applyFont="1" applyFill="1" applyBorder="1" applyAlignment="1" applyProtection="1">
      <alignment horizontal="center"/>
    </xf>
    <xf numFmtId="18" fontId="3" fillId="0" borderId="1" xfId="0" applyNumberFormat="1" applyFont="1" applyBorder="1" applyAlignment="1" applyProtection="1">
      <alignment horizontal="center"/>
    </xf>
    <xf numFmtId="4" fontId="3" fillId="0" borderId="6" xfId="0" applyNumberFormat="1" applyFont="1" applyBorder="1" applyAlignment="1" applyProtection="1">
      <alignment horizontal="center"/>
    </xf>
    <xf numFmtId="0" fontId="3" fillId="0" borderId="51" xfId="0" applyFont="1" applyBorder="1" applyAlignment="1" applyProtection="1">
      <alignment horizontal="center" vertical="center"/>
    </xf>
    <xf numFmtId="0" fontId="3" fillId="0" borderId="52" xfId="0" applyNumberFormat="1" applyFont="1" applyBorder="1" applyAlignment="1" applyProtection="1">
      <alignment horizontal="center" vertical="center"/>
    </xf>
    <xf numFmtId="166" fontId="3" fillId="0" borderId="54" xfId="0" applyNumberFormat="1" applyFont="1" applyBorder="1" applyAlignment="1" applyProtection="1">
      <alignment horizontal="center" vertical="center"/>
    </xf>
    <xf numFmtId="3" fontId="3" fillId="0" borderId="52" xfId="0" applyNumberFormat="1" applyFont="1" applyBorder="1" applyAlignment="1" applyProtection="1">
      <alignment horizontal="center" vertical="center"/>
      <protection locked="0"/>
    </xf>
    <xf numFmtId="168" fontId="3" fillId="0" borderId="10" xfId="0" applyNumberFormat="1" applyFont="1" applyBorder="1" applyAlignment="1" applyProtection="1">
      <alignment horizontal="center"/>
    </xf>
    <xf numFmtId="0" fontId="3" fillId="0" borderId="52" xfId="0" applyFont="1" applyBorder="1" applyAlignment="1" applyProtection="1">
      <alignment vertical="center"/>
    </xf>
    <xf numFmtId="0" fontId="3" fillId="0" borderId="1" xfId="0" applyFont="1" applyBorder="1" applyAlignment="1" applyProtection="1">
      <alignment horizontal="center" vertical="center"/>
    </xf>
    <xf numFmtId="164" fontId="3" fillId="0" borderId="1" xfId="0" applyNumberFormat="1" applyFont="1" applyBorder="1" applyAlignment="1" applyProtection="1">
      <alignment horizontal="center" vertical="center"/>
    </xf>
    <xf numFmtId="166" fontId="3" fillId="0" borderId="1" xfId="0" applyNumberFormat="1" applyFont="1" applyBorder="1" applyAlignment="1" applyProtection="1">
      <alignment horizontal="center" vertical="center"/>
    </xf>
    <xf numFmtId="0" fontId="3" fillId="0" borderId="1" xfId="0" applyFont="1" applyBorder="1" applyAlignment="1" applyProtection="1">
      <alignment vertical="center"/>
    </xf>
    <xf numFmtId="3" fontId="3" fillId="0" borderId="1" xfId="0" applyNumberFormat="1" applyFont="1" applyBorder="1" applyAlignment="1" applyProtection="1">
      <alignment horizontal="center" vertical="center"/>
    </xf>
    <xf numFmtId="3" fontId="3" fillId="0" borderId="5" xfId="0" applyNumberFormat="1" applyFont="1" applyBorder="1" applyAlignment="1" applyProtection="1">
      <alignment horizontal="center" vertical="center"/>
    </xf>
    <xf numFmtId="0" fontId="3" fillId="0" borderId="5" xfId="0" applyFont="1" applyBorder="1" applyAlignment="1" applyProtection="1">
      <alignment vertical="center"/>
    </xf>
    <xf numFmtId="3" fontId="3" fillId="10" borderId="8" xfId="0" applyNumberFormat="1" applyFont="1" applyFill="1" applyBorder="1" applyAlignment="1" applyProtection="1">
      <alignment horizontal="center"/>
    </xf>
    <xf numFmtId="169" fontId="3" fillId="10" borderId="1" xfId="0" applyNumberFormat="1" applyFont="1" applyFill="1" applyBorder="1" applyAlignment="1" applyProtection="1"/>
    <xf numFmtId="0" fontId="3" fillId="9" borderId="9" xfId="0" applyFont="1" applyFill="1" applyBorder="1" applyAlignment="1">
      <alignment horizontal="center"/>
    </xf>
    <xf numFmtId="3" fontId="3" fillId="9" borderId="1" xfId="0" applyNumberFormat="1" applyFont="1" applyFill="1" applyBorder="1" applyAlignment="1" applyProtection="1">
      <alignment horizontal="center"/>
      <protection locked="0"/>
    </xf>
    <xf numFmtId="0" fontId="3" fillId="9" borderId="1" xfId="0" applyFont="1" applyFill="1" applyBorder="1" applyAlignment="1" applyProtection="1"/>
    <xf numFmtId="164" fontId="3" fillId="9" borderId="5" xfId="0" applyNumberFormat="1" applyFont="1" applyFill="1" applyBorder="1" applyAlignment="1" applyProtection="1">
      <alignment horizontal="center"/>
    </xf>
    <xf numFmtId="0" fontId="3" fillId="9" borderId="1" xfId="0" applyFont="1" applyFill="1" applyBorder="1" applyAlignment="1"/>
    <xf numFmtId="164" fontId="3" fillId="9" borderId="1" xfId="0" applyNumberFormat="1" applyFont="1" applyFill="1" applyBorder="1" applyAlignment="1">
      <alignment horizontal="center"/>
    </xf>
    <xf numFmtId="164" fontId="3" fillId="0" borderId="48" xfId="0" applyNumberFormat="1" applyFont="1" applyBorder="1" applyAlignment="1" applyProtection="1">
      <alignment vertical="center"/>
    </xf>
    <xf numFmtId="164" fontId="3" fillId="0" borderId="24" xfId="0" applyNumberFormat="1" applyFont="1" applyBorder="1" applyAlignment="1" applyProtection="1">
      <alignment vertical="center"/>
    </xf>
    <xf numFmtId="164" fontId="3" fillId="9" borderId="1" xfId="0" applyNumberFormat="1" applyFont="1" applyFill="1" applyBorder="1" applyAlignment="1" applyProtection="1">
      <alignment horizontal="center"/>
    </xf>
    <xf numFmtId="164" fontId="3" fillId="9" borderId="1" xfId="1" applyNumberFormat="1" applyFont="1" applyFill="1" applyBorder="1" applyAlignment="1" applyProtection="1">
      <alignment horizontal="center"/>
    </xf>
    <xf numFmtId="169" fontId="3" fillId="9" borderId="78" xfId="0" applyNumberFormat="1" applyFont="1" applyFill="1" applyBorder="1" applyAlignment="1" applyProtection="1">
      <alignment horizontal="center"/>
    </xf>
    <xf numFmtId="169" fontId="3" fillId="9" borderId="1" xfId="0" applyNumberFormat="1" applyFont="1" applyFill="1" applyBorder="1" applyAlignment="1" applyProtection="1">
      <alignment horizontal="center"/>
    </xf>
    <xf numFmtId="169" fontId="3" fillId="9" borderId="1" xfId="0" applyNumberFormat="1" applyFont="1" applyFill="1" applyBorder="1" applyAlignment="1" applyProtection="1">
      <alignment horizontal="center" vertical="center"/>
    </xf>
    <xf numFmtId="1" fontId="3" fillId="9" borderId="5" xfId="0" applyNumberFormat="1" applyFont="1" applyFill="1" applyBorder="1" applyAlignment="1" applyProtection="1">
      <alignment horizontal="center"/>
    </xf>
    <xf numFmtId="3" fontId="3" fillId="9" borderId="6" xfId="0" applyNumberFormat="1" applyFont="1" applyFill="1" applyBorder="1" applyAlignment="1" applyProtection="1">
      <alignment horizontal="center"/>
    </xf>
    <xf numFmtId="3" fontId="3" fillId="9" borderId="10" xfId="0" applyNumberFormat="1" applyFont="1" applyFill="1" applyBorder="1" applyAlignment="1" applyProtection="1">
      <alignment horizontal="center"/>
    </xf>
    <xf numFmtId="169" fontId="3" fillId="9" borderId="29" xfId="0" applyNumberFormat="1" applyFont="1" applyFill="1" applyBorder="1" applyAlignment="1" applyProtection="1">
      <alignment horizontal="center"/>
    </xf>
    <xf numFmtId="3" fontId="3" fillId="9" borderId="8" xfId="0" applyNumberFormat="1" applyFont="1" applyFill="1" applyBorder="1" applyAlignment="1" applyProtection="1">
      <alignment horizontal="center"/>
    </xf>
    <xf numFmtId="169" fontId="3" fillId="9" borderId="1" xfId="0" applyNumberFormat="1" applyFont="1" applyFill="1" applyBorder="1" applyAlignment="1" applyProtection="1"/>
    <xf numFmtId="169" fontId="3" fillId="9" borderId="5" xfId="0" applyNumberFormat="1" applyFont="1" applyFill="1" applyBorder="1" applyAlignment="1" applyProtection="1">
      <alignment horizontal="center"/>
    </xf>
    <xf numFmtId="169" fontId="3" fillId="9" borderId="28" xfId="0" applyNumberFormat="1" applyFont="1" applyFill="1" applyBorder="1" applyAlignment="1" applyProtection="1">
      <alignment horizontal="center"/>
    </xf>
    <xf numFmtId="0" fontId="3" fillId="9" borderId="9" xfId="0" applyFont="1" applyFill="1" applyBorder="1" applyAlignment="1" applyProtection="1">
      <alignment horizontal="center"/>
    </xf>
    <xf numFmtId="0" fontId="3" fillId="9" borderId="1" xfId="0" applyFont="1" applyFill="1" applyBorder="1" applyProtection="1"/>
    <xf numFmtId="169" fontId="3" fillId="9" borderId="1" xfId="1" applyNumberFormat="1" applyFont="1" applyFill="1" applyBorder="1" applyAlignment="1" applyProtection="1">
      <alignment horizontal="center"/>
    </xf>
    <xf numFmtId="164" fontId="3" fillId="9" borderId="29" xfId="0" applyNumberFormat="1" applyFont="1" applyFill="1" applyBorder="1" applyAlignment="1" applyProtection="1">
      <alignment horizontal="center"/>
    </xf>
    <xf numFmtId="0" fontId="3" fillId="9" borderId="1" xfId="0" applyNumberFormat="1" applyFont="1" applyFill="1" applyBorder="1" applyAlignment="1" applyProtection="1">
      <alignment horizontal="center" vertical="center"/>
    </xf>
    <xf numFmtId="164" fontId="3" fillId="9" borderId="29" xfId="0" applyNumberFormat="1" applyFont="1" applyFill="1" applyBorder="1" applyAlignment="1" applyProtection="1">
      <alignment horizontal="center" vertical="center"/>
    </xf>
    <xf numFmtId="164" fontId="3" fillId="9" borderId="28" xfId="0" applyNumberFormat="1" applyFont="1" applyFill="1" applyBorder="1" applyAlignment="1" applyProtection="1">
      <alignment horizontal="center"/>
    </xf>
    <xf numFmtId="164" fontId="3" fillId="9" borderId="52" xfId="0" applyNumberFormat="1" applyFont="1" applyFill="1" applyBorder="1" applyAlignment="1" applyProtection="1">
      <alignment horizontal="center" vertical="center"/>
    </xf>
    <xf numFmtId="3" fontId="3" fillId="9" borderId="1" xfId="0" applyNumberFormat="1" applyFont="1" applyFill="1" applyBorder="1" applyAlignment="1" applyProtection="1">
      <alignment horizontal="center"/>
    </xf>
    <xf numFmtId="0" fontId="3" fillId="0" borderId="9" xfId="0" applyFont="1" applyFill="1" applyBorder="1" applyAlignment="1" applyProtection="1">
      <alignment horizontal="center"/>
    </xf>
    <xf numFmtId="167" fontId="3" fillId="0" borderId="8" xfId="0" applyNumberFormat="1" applyFont="1" applyBorder="1" applyAlignment="1" applyProtection="1"/>
    <xf numFmtId="167" fontId="0" fillId="0" borderId="0" xfId="0" applyNumberFormat="1" applyAlignment="1" applyProtection="1">
      <alignment horizontal="center"/>
    </xf>
    <xf numFmtId="165" fontId="3" fillId="0" borderId="7" xfId="0" applyNumberFormat="1" applyFont="1" applyBorder="1" applyAlignment="1">
      <alignment horizontal="center"/>
    </xf>
    <xf numFmtId="165" fontId="0" fillId="0" borderId="0" xfId="0" applyNumberFormat="1" applyAlignment="1">
      <alignment horizontal="center"/>
    </xf>
    <xf numFmtId="0" fontId="3" fillId="0" borderId="5" xfId="0" applyNumberFormat="1" applyFont="1" applyBorder="1" applyAlignment="1" applyProtection="1">
      <alignment horizontal="center" vertical="center"/>
    </xf>
    <xf numFmtId="0" fontId="3" fillId="0" borderId="4" xfId="0" applyFont="1" applyBorder="1" applyAlignment="1" applyProtection="1">
      <alignment horizontal="center" vertical="center"/>
    </xf>
    <xf numFmtId="167" fontId="3" fillId="0" borderId="6" xfId="0" applyNumberFormat="1" applyFont="1" applyBorder="1" applyAlignment="1" applyProtection="1">
      <alignment horizontal="center" vertical="center"/>
    </xf>
    <xf numFmtId="164" fontId="3" fillId="0" borderId="5" xfId="0" applyNumberFormat="1" applyFont="1" applyBorder="1" applyAlignment="1" applyProtection="1">
      <alignment horizontal="center" vertical="center"/>
    </xf>
    <xf numFmtId="165" fontId="3" fillId="0" borderId="47" xfId="0" applyNumberFormat="1" applyFont="1" applyBorder="1" applyAlignment="1">
      <alignment horizontal="center"/>
    </xf>
    <xf numFmtId="0" fontId="30" fillId="0" borderId="1" xfId="0" applyNumberFormat="1" applyFont="1" applyBorder="1" applyAlignment="1" applyProtection="1">
      <alignment horizontal="center" wrapText="1"/>
    </xf>
    <xf numFmtId="164" fontId="3" fillId="9" borderId="1" xfId="0" applyNumberFormat="1" applyFont="1" applyFill="1" applyBorder="1" applyAlignment="1" applyProtection="1">
      <alignment horizontal="center" vertical="center"/>
    </xf>
    <xf numFmtId="164" fontId="3" fillId="0" borderId="5" xfId="0" applyNumberFormat="1" applyFont="1" applyFill="1" applyBorder="1" applyAlignment="1" applyProtection="1">
      <alignment horizontal="center"/>
    </xf>
    <xf numFmtId="164" fontId="3" fillId="0" borderId="1" xfId="0" applyNumberFormat="1" applyFont="1" applyFill="1" applyBorder="1" applyAlignment="1" applyProtection="1">
      <alignment horizontal="center"/>
    </xf>
    <xf numFmtId="3" fontId="3" fillId="0" borderId="1" xfId="0" applyNumberFormat="1" applyFont="1" applyFill="1" applyBorder="1" applyAlignment="1" applyProtection="1">
      <alignment horizontal="center"/>
      <protection locked="0"/>
    </xf>
    <xf numFmtId="0" fontId="3" fillId="0" borderId="1" xfId="0" applyFont="1" applyFill="1" applyBorder="1" applyProtection="1"/>
    <xf numFmtId="0" fontId="3" fillId="0" borderId="1" xfId="0" applyFont="1" applyFill="1" applyBorder="1" applyAlignment="1" applyProtection="1">
      <alignment horizontal="center"/>
    </xf>
    <xf numFmtId="4" fontId="3" fillId="0" borderId="10" xfId="0" applyNumberFormat="1" applyFont="1" applyFill="1" applyBorder="1" applyAlignment="1" applyProtection="1">
      <alignment horizontal="center"/>
    </xf>
    <xf numFmtId="0" fontId="11" fillId="6" borderId="0" xfId="0" applyFont="1" applyFill="1" applyAlignment="1">
      <alignment horizontal="center"/>
    </xf>
    <xf numFmtId="164" fontId="6" fillId="3" borderId="65" xfId="0" applyNumberFormat="1" applyFont="1" applyFill="1" applyBorder="1" applyAlignment="1" applyProtection="1">
      <alignment horizontal="center"/>
    </xf>
    <xf numFmtId="164" fontId="6" fillId="3" borderId="40" xfId="0" applyNumberFormat="1" applyFont="1" applyFill="1" applyBorder="1" applyAlignment="1" applyProtection="1">
      <alignment horizontal="center"/>
    </xf>
    <xf numFmtId="164" fontId="6" fillId="3" borderId="66" xfId="0" applyNumberFormat="1" applyFont="1" applyFill="1" applyBorder="1" applyAlignment="1" applyProtection="1">
      <alignment horizontal="center"/>
    </xf>
    <xf numFmtId="0" fontId="3" fillId="0" borderId="32"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6" fillId="3" borderId="11" xfId="0" applyNumberFormat="1" applyFont="1" applyFill="1" applyBorder="1" applyAlignment="1" applyProtection="1">
      <alignment horizontal="center" vertical="center"/>
    </xf>
    <xf numFmtId="0" fontId="6" fillId="3" borderId="30" xfId="0" applyNumberFormat="1" applyFont="1" applyFill="1" applyBorder="1" applyAlignment="1" applyProtection="1">
      <alignment horizontal="center" vertical="center"/>
    </xf>
    <xf numFmtId="164" fontId="10" fillId="3" borderId="27" xfId="0" applyNumberFormat="1" applyFont="1" applyFill="1" applyBorder="1" applyAlignment="1" applyProtection="1">
      <alignment horizontal="center" vertical="center" wrapText="1"/>
    </xf>
    <xf numFmtId="164" fontId="10" fillId="3" borderId="61" xfId="0" applyNumberFormat="1" applyFont="1" applyFill="1" applyBorder="1" applyAlignment="1" applyProtection="1">
      <alignment horizontal="center" vertical="center" wrapText="1"/>
    </xf>
    <xf numFmtId="164" fontId="10" fillId="3" borderId="70" xfId="0" applyNumberFormat="1" applyFont="1" applyFill="1" applyBorder="1" applyAlignment="1" applyProtection="1">
      <alignment horizontal="center" vertical="center" wrapText="1"/>
    </xf>
    <xf numFmtId="164" fontId="10" fillId="3" borderId="62" xfId="0" applyNumberFormat="1"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xf>
    <xf numFmtId="0" fontId="6" fillId="3" borderId="64"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68" xfId="0" applyFont="1" applyFill="1" applyBorder="1" applyAlignment="1" applyProtection="1">
      <alignment horizontal="center" vertical="center"/>
    </xf>
    <xf numFmtId="0" fontId="8" fillId="0" borderId="13"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2" fillId="3" borderId="64"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6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5" fillId="3" borderId="64"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61"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3" fillId="0" borderId="17"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62" xfId="0" applyFont="1" applyBorder="1" applyAlignment="1" applyProtection="1">
      <alignment vertical="center"/>
      <protection locked="0"/>
    </xf>
    <xf numFmtId="0" fontId="3" fillId="0" borderId="19"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2" xfId="0" applyFont="1" applyBorder="1" applyAlignment="1" applyProtection="1">
      <alignment horizontal="center" vertical="center" wrapText="1"/>
      <protection locked="0"/>
    </xf>
    <xf numFmtId="0" fontId="3" fillId="0" borderId="19"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6" fillId="3" borderId="11"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3" borderId="61" xfId="0" applyFont="1" applyFill="1" applyBorder="1" applyAlignment="1" applyProtection="1">
      <alignment horizontal="center" vertical="center"/>
    </xf>
    <xf numFmtId="3" fontId="9" fillId="3" borderId="70" xfId="0" applyNumberFormat="1" applyFont="1" applyFill="1" applyBorder="1" applyAlignment="1" applyProtection="1">
      <alignment horizontal="center" vertical="center"/>
    </xf>
    <xf numFmtId="3" fontId="9" fillId="3" borderId="62" xfId="0" applyNumberFormat="1" applyFont="1" applyFill="1" applyBorder="1" applyAlignment="1" applyProtection="1">
      <alignment horizontal="center" vertical="center"/>
    </xf>
    <xf numFmtId="0" fontId="7" fillId="0" borderId="27"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7" fillId="0" borderId="70" xfId="0" applyFont="1" applyFill="1" applyBorder="1" applyAlignment="1" applyProtection="1">
      <alignment horizontal="center" vertical="center" wrapText="1"/>
      <protection locked="0"/>
    </xf>
    <xf numFmtId="0" fontId="7" fillId="0" borderId="62" xfId="0" applyFont="1" applyFill="1" applyBorder="1" applyAlignment="1" applyProtection="1">
      <alignment horizontal="center" vertical="center" wrapText="1"/>
      <protection locked="0"/>
    </xf>
    <xf numFmtId="0" fontId="6" fillId="3" borderId="11" xfId="0" applyNumberFormat="1" applyFont="1" applyFill="1" applyBorder="1" applyAlignment="1" applyProtection="1">
      <alignment horizontal="center" vertical="center" wrapText="1"/>
    </xf>
    <xf numFmtId="0" fontId="6" fillId="3" borderId="30" xfId="0" applyNumberFormat="1"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14" fontId="7" fillId="0" borderId="27" xfId="0" applyNumberFormat="1" applyFont="1" applyFill="1" applyBorder="1" applyAlignment="1" applyProtection="1">
      <alignment horizontal="center" vertical="center" wrapText="1"/>
      <protection locked="0"/>
    </xf>
    <xf numFmtId="14" fontId="7" fillId="0" borderId="61" xfId="0" applyNumberFormat="1" applyFont="1" applyFill="1" applyBorder="1" applyAlignment="1" applyProtection="1">
      <alignment horizontal="center" vertical="center" wrapText="1"/>
      <protection locked="0"/>
    </xf>
    <xf numFmtId="14" fontId="7" fillId="0" borderId="70" xfId="0" applyNumberFormat="1" applyFont="1" applyFill="1" applyBorder="1" applyAlignment="1" applyProtection="1">
      <alignment horizontal="center" vertical="center" wrapText="1"/>
      <protection locked="0"/>
    </xf>
    <xf numFmtId="14" fontId="7" fillId="0" borderId="62" xfId="0" applyNumberFormat="1" applyFont="1" applyFill="1" applyBorder="1" applyAlignment="1" applyProtection="1">
      <alignment horizontal="center" vertical="center" wrapText="1"/>
      <protection locked="0"/>
    </xf>
    <xf numFmtId="0" fontId="2" fillId="2" borderId="64"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61"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62" xfId="0" applyFont="1" applyFill="1" applyBorder="1" applyAlignment="1" applyProtection="1">
      <alignment horizontal="center" vertical="center"/>
    </xf>
    <xf numFmtId="0" fontId="3" fillId="2" borderId="64" xfId="0" applyFont="1" applyFill="1" applyBorder="1" applyAlignment="1" applyProtection="1"/>
    <xf numFmtId="0" fontId="3" fillId="2" borderId="2" xfId="0" applyFont="1" applyFill="1" applyBorder="1" applyAlignment="1" applyProtection="1"/>
    <xf numFmtId="0" fontId="3" fillId="2" borderId="61" xfId="0" applyFont="1" applyFill="1" applyBorder="1" applyAlignment="1" applyProtection="1"/>
    <xf numFmtId="0" fontId="17" fillId="0" borderId="64"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62" xfId="0" applyFont="1" applyFill="1" applyBorder="1" applyAlignment="1" applyProtection="1">
      <alignment horizontal="center" vertical="center"/>
      <protection locked="0"/>
    </xf>
    <xf numFmtId="0" fontId="3" fillId="2" borderId="17"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25"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62" xfId="0" applyFont="1" applyFill="1" applyBorder="1" applyAlignment="1" applyProtection="1">
      <alignment vertical="center"/>
    </xf>
    <xf numFmtId="0" fontId="4" fillId="2" borderId="63" xfId="0" applyFont="1" applyFill="1" applyBorder="1" applyAlignment="1" applyProtection="1">
      <alignment horizontal="center" vertical="center"/>
    </xf>
    <xf numFmtId="0" fontId="4" fillId="2" borderId="60" xfId="0" applyFont="1" applyFill="1" applyBorder="1" applyAlignment="1" applyProtection="1">
      <alignment horizontal="center" vertical="center"/>
    </xf>
    <xf numFmtId="0" fontId="4" fillId="2" borderId="59" xfId="0" applyFont="1" applyFill="1" applyBorder="1" applyAlignment="1" applyProtection="1">
      <alignment horizontal="center" vertical="center"/>
    </xf>
    <xf numFmtId="0" fontId="3" fillId="0" borderId="31" xfId="0" applyFont="1" applyBorder="1" applyAlignment="1" applyProtection="1">
      <alignment vertical="center"/>
    </xf>
    <xf numFmtId="4" fontId="3" fillId="0" borderId="63" xfId="0" applyNumberFormat="1" applyFont="1" applyBorder="1" applyAlignment="1" applyProtection="1">
      <alignment horizontal="center" vertical="center"/>
    </xf>
    <xf numFmtId="4" fontId="3" fillId="0" borderId="59" xfId="0" applyNumberFormat="1" applyFont="1" applyBorder="1" applyAlignment="1" applyProtection="1">
      <alignment horizontal="center" vertical="center"/>
    </xf>
    <xf numFmtId="164" fontId="3" fillId="0" borderId="63" xfId="0" applyNumberFormat="1" applyFont="1" applyBorder="1" applyAlignment="1" applyProtection="1">
      <alignment horizontal="center" vertical="center"/>
    </xf>
    <xf numFmtId="164" fontId="3" fillId="0" borderId="60" xfId="0" applyNumberFormat="1" applyFont="1" applyBorder="1" applyAlignment="1" applyProtection="1">
      <alignment horizontal="center" vertical="center"/>
    </xf>
    <xf numFmtId="164" fontId="3" fillId="0" borderId="59" xfId="0" applyNumberFormat="1" applyFont="1" applyBorder="1" applyAlignment="1" applyProtection="1">
      <alignment horizontal="center" vertical="center"/>
    </xf>
    <xf numFmtId="0" fontId="3" fillId="0" borderId="63" xfId="0" applyFont="1" applyBorder="1" applyAlignment="1" applyProtection="1">
      <alignment vertical="center"/>
    </xf>
    <xf numFmtId="0" fontId="0" fillId="0" borderId="60" xfId="0" applyBorder="1" applyAlignment="1">
      <alignment vertical="center"/>
    </xf>
    <xf numFmtId="0" fontId="0" fillId="0" borderId="59" xfId="0" applyBorder="1" applyAlignment="1">
      <alignment vertical="center"/>
    </xf>
    <xf numFmtId="0" fontId="5" fillId="0" borderId="6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62" xfId="0" applyFont="1" applyBorder="1" applyAlignment="1" applyProtection="1">
      <alignment horizontal="center" vertical="center" wrapText="1"/>
    </xf>
    <xf numFmtId="0" fontId="0" fillId="0" borderId="60" xfId="0" applyBorder="1" applyAlignment="1">
      <alignment horizontal="center" vertical="center"/>
    </xf>
    <xf numFmtId="0" fontId="0" fillId="0" borderId="59" xfId="0" applyBorder="1" applyAlignment="1">
      <alignment horizontal="center" vertical="center"/>
    </xf>
    <xf numFmtId="0" fontId="2" fillId="5" borderId="19"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26"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2" xfId="0" applyFont="1" applyFill="1" applyBorder="1" applyAlignment="1">
      <alignment horizontal="center" vertical="center"/>
    </xf>
    <xf numFmtId="0" fontId="3" fillId="0" borderId="32"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3" fillId="0" borderId="67" xfId="0" applyFont="1" applyBorder="1" applyAlignment="1" applyProtection="1">
      <alignment horizontal="center"/>
      <protection locked="0"/>
    </xf>
    <xf numFmtId="0" fontId="6" fillId="3" borderId="6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68"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6"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6" xfId="0" applyFont="1" applyFill="1" applyBorder="1" applyAlignment="1">
      <alignment horizontal="center" vertical="center"/>
    </xf>
    <xf numFmtId="0" fontId="3" fillId="2" borderId="64" xfId="0" applyFont="1" applyFill="1" applyBorder="1" applyAlignment="1"/>
    <xf numFmtId="0" fontId="3" fillId="2" borderId="2" xfId="0" applyFont="1" applyFill="1" applyBorder="1" applyAlignment="1"/>
    <xf numFmtId="0" fontId="3" fillId="2" borderId="61" xfId="0" applyFont="1" applyFill="1" applyBorder="1" applyAlignment="1"/>
    <xf numFmtId="0" fontId="3" fillId="2" borderId="17" xfId="0" applyFont="1" applyFill="1" applyBorder="1" applyAlignment="1">
      <alignment vertical="center"/>
    </xf>
    <xf numFmtId="0" fontId="3" fillId="2" borderId="0" xfId="0" applyFont="1" applyFill="1" applyBorder="1" applyAlignment="1">
      <alignment vertical="center"/>
    </xf>
    <xf numFmtId="0" fontId="3" fillId="2" borderId="25" xfId="0" applyFont="1" applyFill="1" applyBorder="1" applyAlignment="1">
      <alignment vertical="center"/>
    </xf>
    <xf numFmtId="0" fontId="2" fillId="5" borderId="19" xfId="0" applyFont="1" applyFill="1" applyBorder="1" applyAlignment="1" applyProtection="1">
      <alignment horizontal="center" vertical="center"/>
    </xf>
    <xf numFmtId="0" fontId="2" fillId="5" borderId="23" xfId="0" applyFont="1" applyFill="1" applyBorder="1" applyAlignment="1" applyProtection="1">
      <alignment horizontal="center" vertical="center"/>
    </xf>
    <xf numFmtId="0" fontId="2" fillId="5" borderId="24" xfId="0" applyFont="1" applyFill="1" applyBorder="1" applyAlignment="1" applyProtection="1">
      <alignment horizontal="center" vertical="center"/>
    </xf>
    <xf numFmtId="0" fontId="2" fillId="5" borderId="18"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2" fillId="5" borderId="26" xfId="0" applyFont="1" applyFill="1" applyBorder="1" applyAlignment="1" applyProtection="1">
      <alignment horizontal="center" vertical="center"/>
    </xf>
    <xf numFmtId="0" fontId="2" fillId="5" borderId="19" xfId="0" applyFont="1" applyFill="1" applyBorder="1" applyAlignment="1" applyProtection="1">
      <alignment horizontal="center" vertical="center" wrapText="1"/>
    </xf>
    <xf numFmtId="0" fontId="2" fillId="5" borderId="23" xfId="0" applyFont="1" applyFill="1" applyBorder="1" applyAlignment="1" applyProtection="1">
      <alignment horizontal="center" vertical="center" wrapText="1"/>
    </xf>
    <xf numFmtId="0" fontId="2" fillId="5" borderId="24"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2" fillId="5" borderId="25" xfId="0" applyFont="1" applyFill="1" applyBorder="1" applyAlignment="1" applyProtection="1">
      <alignment horizontal="center" vertical="center" wrapText="1"/>
    </xf>
    <xf numFmtId="0" fontId="2" fillId="5" borderId="18"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7" borderId="19" xfId="0" applyFont="1" applyFill="1" applyBorder="1" applyAlignment="1" applyProtection="1">
      <alignment horizontal="center" vertical="center"/>
    </xf>
    <xf numFmtId="0" fontId="2" fillId="7" borderId="23" xfId="0" applyFont="1" applyFill="1" applyBorder="1" applyAlignment="1" applyProtection="1">
      <alignment horizontal="center" vertical="center"/>
    </xf>
    <xf numFmtId="0" fontId="2" fillId="7" borderId="24" xfId="0" applyFont="1" applyFill="1" applyBorder="1" applyAlignment="1" applyProtection="1">
      <alignment horizontal="center" vertical="center"/>
    </xf>
    <xf numFmtId="0" fontId="2" fillId="7" borderId="18" xfId="0" applyFont="1" applyFill="1" applyBorder="1" applyAlignment="1" applyProtection="1">
      <alignment horizontal="center" vertical="center"/>
    </xf>
    <xf numFmtId="0" fontId="2" fillId="7" borderId="8" xfId="0" applyFont="1" applyFill="1" applyBorder="1" applyAlignment="1" applyProtection="1">
      <alignment horizontal="center" vertical="center"/>
    </xf>
    <xf numFmtId="0" fontId="2" fillId="7" borderId="26" xfId="0" applyFont="1" applyFill="1" applyBorder="1" applyAlignment="1" applyProtection="1">
      <alignment horizontal="center" vertical="center"/>
    </xf>
    <xf numFmtId="0" fontId="2" fillId="2" borderId="64" xfId="0" applyFont="1" applyFill="1" applyBorder="1" applyAlignment="1">
      <alignment horizontal="center" vertical="center" wrapText="1"/>
    </xf>
    <xf numFmtId="0" fontId="21" fillId="7" borderId="76" xfId="0" applyFont="1" applyFill="1" applyBorder="1" applyAlignment="1">
      <alignment horizontal="center" vertical="center"/>
    </xf>
    <xf numFmtId="0" fontId="0" fillId="0" borderId="77" xfId="0" applyBorder="1" applyAlignment="1">
      <alignment horizontal="center" vertical="center"/>
    </xf>
    <xf numFmtId="0" fontId="0" fillId="0" borderId="47" xfId="0" applyBorder="1" applyAlignment="1">
      <alignment horizontal="center" vertical="center"/>
    </xf>
    <xf numFmtId="0" fontId="6" fillId="3" borderId="2"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62" xfId="0" applyFont="1" applyFill="1" applyBorder="1" applyAlignment="1">
      <alignment horizontal="center" vertical="center"/>
    </xf>
    <xf numFmtId="0" fontId="4" fillId="8" borderId="19" xfId="0" applyFont="1" applyFill="1" applyBorder="1" applyAlignment="1">
      <alignment horizontal="center" vertical="center"/>
    </xf>
    <xf numFmtId="0" fontId="14" fillId="8" borderId="23" xfId="0" applyFont="1" applyFill="1" applyBorder="1" applyAlignment="1">
      <alignment horizontal="center" vertical="center"/>
    </xf>
    <xf numFmtId="0" fontId="14" fillId="8" borderId="73"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36" xfId="0" applyFont="1" applyFill="1" applyBorder="1" applyAlignment="1">
      <alignment horizontal="center" vertical="center"/>
    </xf>
    <xf numFmtId="0" fontId="4" fillId="8" borderId="23" xfId="0" applyFont="1" applyFill="1" applyBorder="1" applyAlignment="1">
      <alignment horizontal="center" vertical="center"/>
    </xf>
    <xf numFmtId="0" fontId="4" fillId="8" borderId="73" xfId="0" applyFont="1" applyFill="1" applyBorder="1" applyAlignment="1">
      <alignment horizontal="center" vertical="center"/>
    </xf>
    <xf numFmtId="0" fontId="4" fillId="8" borderId="18"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36" xfId="0" applyFont="1" applyFill="1" applyBorder="1" applyAlignment="1">
      <alignment horizontal="center" vertical="center"/>
    </xf>
    <xf numFmtId="0" fontId="21" fillId="8" borderId="64" xfId="0" applyFont="1" applyFill="1" applyBorder="1" applyAlignment="1" applyProtection="1">
      <alignment horizontal="center" vertical="center" wrapText="1"/>
    </xf>
    <xf numFmtId="0" fontId="21" fillId="8" borderId="2" xfId="0" applyFont="1" applyFill="1" applyBorder="1" applyAlignment="1" applyProtection="1">
      <alignment horizontal="center" vertical="center"/>
    </xf>
    <xf numFmtId="0" fontId="21" fillId="8" borderId="61" xfId="0" applyFont="1" applyFill="1" applyBorder="1" applyAlignment="1" applyProtection="1">
      <alignment horizontal="center" vertical="center"/>
    </xf>
    <xf numFmtId="0" fontId="21" fillId="8" borderId="17" xfId="0" applyFont="1" applyFill="1" applyBorder="1" applyAlignment="1" applyProtection="1">
      <alignment horizontal="center" vertical="center"/>
    </xf>
    <xf numFmtId="0" fontId="21" fillId="8" borderId="0" xfId="0" applyFont="1" applyFill="1" applyBorder="1" applyAlignment="1" applyProtection="1">
      <alignment horizontal="center" vertical="center"/>
    </xf>
    <xf numFmtId="0" fontId="21" fillId="8" borderId="25" xfId="0" applyFont="1" applyFill="1" applyBorder="1" applyAlignment="1" applyProtection="1">
      <alignment horizontal="center" vertical="center"/>
    </xf>
    <xf numFmtId="0" fontId="21" fillId="8" borderId="16" xfId="0" applyFont="1" applyFill="1" applyBorder="1" applyAlignment="1" applyProtection="1">
      <alignment horizontal="center" vertical="center"/>
    </xf>
    <xf numFmtId="0" fontId="21" fillId="8" borderId="3" xfId="0" applyFont="1" applyFill="1" applyBorder="1" applyAlignment="1" applyProtection="1">
      <alignment horizontal="center" vertical="center"/>
    </xf>
    <xf numFmtId="0" fontId="21" fillId="8" borderId="62" xfId="0" applyFont="1" applyFill="1" applyBorder="1" applyAlignment="1" applyProtection="1">
      <alignment horizontal="center" vertical="center"/>
    </xf>
    <xf numFmtId="0" fontId="21" fillId="7" borderId="19" xfId="0" applyFont="1" applyFill="1" applyBorder="1" applyAlignment="1">
      <alignment horizontal="center" vertical="center"/>
    </xf>
    <xf numFmtId="0" fontId="12" fillId="7" borderId="23" xfId="0" applyFont="1" applyFill="1" applyBorder="1" applyAlignment="1">
      <alignment horizontal="center" vertical="center"/>
    </xf>
    <xf numFmtId="0" fontId="34" fillId="7" borderId="23" xfId="0" applyFont="1" applyFill="1" applyBorder="1" applyAlignment="1">
      <alignment vertical="center"/>
    </xf>
    <xf numFmtId="0" fontId="34" fillId="7" borderId="24" xfId="0" applyFont="1" applyFill="1" applyBorder="1" applyAlignment="1">
      <alignment vertical="center"/>
    </xf>
    <xf numFmtId="0" fontId="12" fillId="7" borderId="18" xfId="0" applyFont="1" applyFill="1" applyBorder="1" applyAlignment="1">
      <alignment horizontal="center" vertical="center"/>
    </xf>
    <xf numFmtId="0" fontId="12" fillId="7" borderId="8" xfId="0" applyFont="1" applyFill="1" applyBorder="1" applyAlignment="1">
      <alignment horizontal="center" vertical="center"/>
    </xf>
    <xf numFmtId="0" fontId="34" fillId="7" borderId="8" xfId="0" applyFont="1" applyFill="1" applyBorder="1" applyAlignment="1">
      <alignment vertical="center"/>
    </xf>
    <xf numFmtId="0" fontId="34" fillId="7" borderId="26" xfId="0" applyFont="1" applyFill="1" applyBorder="1" applyAlignment="1">
      <alignment vertical="center"/>
    </xf>
    <xf numFmtId="0" fontId="21" fillId="7" borderId="19" xfId="0" applyFont="1" applyFill="1" applyBorder="1" applyAlignment="1" applyProtection="1">
      <alignment horizontal="center" vertical="center"/>
    </xf>
    <xf numFmtId="0" fontId="12" fillId="7" borderId="23" xfId="0" applyFont="1" applyFill="1" applyBorder="1" applyAlignment="1" applyProtection="1">
      <alignment horizontal="center" vertical="center"/>
    </xf>
    <xf numFmtId="0" fontId="34" fillId="7" borderId="23" xfId="0" applyFont="1" applyFill="1" applyBorder="1" applyAlignment="1" applyProtection="1"/>
    <xf numFmtId="0" fontId="34" fillId="7" borderId="24" xfId="0" applyFont="1" applyFill="1" applyBorder="1" applyAlignment="1" applyProtection="1"/>
    <xf numFmtId="0" fontId="12" fillId="7" borderId="18" xfId="0" applyFont="1" applyFill="1" applyBorder="1" applyAlignment="1" applyProtection="1">
      <alignment horizontal="center" vertical="center"/>
    </xf>
    <xf numFmtId="0" fontId="12" fillId="7" borderId="8" xfId="0" applyFont="1" applyFill="1" applyBorder="1" applyAlignment="1" applyProtection="1">
      <alignment horizontal="center" vertical="center"/>
    </xf>
    <xf numFmtId="0" fontId="34" fillId="7" borderId="8" xfId="0" applyFont="1" applyFill="1" applyBorder="1" applyAlignment="1" applyProtection="1"/>
    <xf numFmtId="0" fontId="34" fillId="7" borderId="26" xfId="0" applyFont="1" applyFill="1" applyBorder="1" applyAlignment="1" applyProtection="1"/>
    <xf numFmtId="0" fontId="21" fillId="7" borderId="23" xfId="0" applyFont="1" applyFill="1" applyBorder="1" applyAlignment="1" applyProtection="1">
      <alignment horizontal="center" vertical="center"/>
    </xf>
    <xf numFmtId="0" fontId="21" fillId="7" borderId="18" xfId="0" applyFont="1" applyFill="1" applyBorder="1" applyAlignment="1" applyProtection="1">
      <alignment horizontal="center" vertical="center"/>
    </xf>
    <xf numFmtId="0" fontId="21" fillId="7" borderId="8" xfId="0" applyFont="1" applyFill="1" applyBorder="1" applyAlignment="1" applyProtection="1">
      <alignment horizontal="center" vertical="center"/>
    </xf>
    <xf numFmtId="0" fontId="2" fillId="8" borderId="64"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8" borderId="61" xfId="0" applyFont="1" applyFill="1" applyBorder="1" applyAlignment="1">
      <alignment horizontal="center" vertical="center"/>
    </xf>
    <xf numFmtId="0" fontId="2" fillId="8" borderId="17"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25"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62" xfId="0" applyFont="1" applyFill="1" applyBorder="1" applyAlignment="1">
      <alignment horizontal="center" vertical="center"/>
    </xf>
    <xf numFmtId="164" fontId="3" fillId="0" borderId="48" xfId="0" applyNumberFormat="1" applyFont="1" applyBorder="1" applyAlignment="1">
      <alignment vertical="center"/>
    </xf>
    <xf numFmtId="0" fontId="0" fillId="0" borderId="49" xfId="0" applyBorder="1" applyAlignment="1">
      <alignment vertical="center"/>
    </xf>
    <xf numFmtId="0" fontId="0" fillId="0" borderId="71" xfId="0" applyBorder="1" applyAlignment="1">
      <alignment vertical="center"/>
    </xf>
    <xf numFmtId="166" fontId="3" fillId="0" borderId="48" xfId="0" applyNumberFormat="1" applyFont="1" applyBorder="1" applyAlignment="1">
      <alignment vertical="center"/>
    </xf>
    <xf numFmtId="0" fontId="3" fillId="0" borderId="51" xfId="0" applyFont="1" applyFill="1" applyBorder="1" applyAlignment="1" applyProtection="1">
      <alignment horizontal="center" vertical="center"/>
    </xf>
    <xf numFmtId="0" fontId="0" fillId="0" borderId="4" xfId="0" applyFill="1" applyBorder="1" applyAlignment="1">
      <alignment horizontal="center" vertical="center"/>
    </xf>
    <xf numFmtId="3" fontId="3" fillId="0" borderId="52" xfId="0" applyNumberFormat="1" applyFont="1" applyBorder="1" applyAlignment="1" applyProtection="1">
      <alignment horizontal="center"/>
      <protection locked="0"/>
    </xf>
    <xf numFmtId="0" fontId="0" fillId="0" borderId="5" xfId="0" applyBorder="1" applyAlignment="1" applyProtection="1">
      <alignment horizontal="center"/>
      <protection locked="0"/>
    </xf>
    <xf numFmtId="0" fontId="3" fillId="0" borderId="52" xfId="0" applyFont="1" applyBorder="1" applyAlignment="1" applyProtection="1">
      <alignment vertical="center" wrapText="1"/>
    </xf>
    <xf numFmtId="0" fontId="3" fillId="0" borderId="5" xfId="0" applyFont="1" applyBorder="1" applyAlignment="1" applyProtection="1">
      <alignment vertical="center" wrapText="1"/>
    </xf>
    <xf numFmtId="0" fontId="3" fillId="0" borderId="52" xfId="0" applyNumberFormat="1" applyFont="1" applyBorder="1" applyAlignment="1" applyProtection="1">
      <alignment horizontal="center" vertical="center"/>
    </xf>
    <xf numFmtId="0" fontId="3" fillId="0" borderId="5" xfId="0" applyNumberFormat="1" applyFont="1" applyBorder="1" applyAlignment="1" applyProtection="1">
      <alignment horizontal="center" vertical="center"/>
    </xf>
    <xf numFmtId="164" fontId="3" fillId="9" borderId="52" xfId="0" applyNumberFormat="1" applyFont="1" applyFill="1" applyBorder="1" applyAlignment="1" applyProtection="1">
      <alignment horizontal="center" vertical="center"/>
    </xf>
    <xf numFmtId="164" fontId="3" fillId="9" borderId="5" xfId="0" applyNumberFormat="1" applyFont="1" applyFill="1" applyBorder="1" applyAlignment="1" applyProtection="1">
      <alignment horizontal="center" vertical="center"/>
    </xf>
    <xf numFmtId="166" fontId="3" fillId="0" borderId="54" xfId="0" applyNumberFormat="1" applyFont="1" applyBorder="1" applyAlignment="1" applyProtection="1">
      <alignment horizontal="center" vertical="center"/>
    </xf>
    <xf numFmtId="166" fontId="3" fillId="0" borderId="6" xfId="0" applyNumberFormat="1" applyFont="1" applyBorder="1" applyAlignment="1" applyProtection="1">
      <alignment horizontal="center" vertical="center"/>
    </xf>
    <xf numFmtId="164" fontId="3" fillId="0" borderId="48" xfId="0" applyNumberFormat="1" applyFont="1" applyBorder="1" applyAlignment="1" applyProtection="1">
      <alignment vertical="center"/>
    </xf>
    <xf numFmtId="164" fontId="3" fillId="0" borderId="71" xfId="0" applyNumberFormat="1" applyFont="1" applyBorder="1" applyAlignment="1" applyProtection="1">
      <alignment vertical="center"/>
    </xf>
    <xf numFmtId="166" fontId="3" fillId="0" borderId="48" xfId="0" applyNumberFormat="1" applyFont="1" applyBorder="1" applyAlignment="1" applyProtection="1">
      <alignment vertical="center"/>
    </xf>
    <xf numFmtId="166" fontId="0" fillId="0" borderId="71" xfId="0" applyNumberFormat="1" applyBorder="1" applyAlignment="1" applyProtection="1">
      <alignment vertical="center"/>
    </xf>
    <xf numFmtId="4" fontId="3" fillId="0" borderId="54" xfId="0" applyNumberFormat="1" applyFont="1" applyBorder="1" applyAlignment="1" applyProtection="1">
      <alignment horizontal="center" vertical="center"/>
    </xf>
    <xf numFmtId="4" fontId="3" fillId="0" borderId="6" xfId="0" applyNumberFormat="1"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4" xfId="0" applyFont="1" applyBorder="1" applyAlignment="1" applyProtection="1">
      <alignment horizontal="center" vertical="center"/>
    </xf>
    <xf numFmtId="3" fontId="3" fillId="0" borderId="52" xfId="0" applyNumberFormat="1" applyFont="1" applyBorder="1" applyAlignment="1" applyProtection="1">
      <alignment horizontal="center" vertical="center"/>
      <protection locked="0"/>
    </xf>
    <xf numFmtId="3" fontId="3" fillId="0" borderId="5" xfId="0" applyNumberFormat="1" applyFont="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14" fontId="7" fillId="0" borderId="2" xfId="0" applyNumberFormat="1" applyFont="1" applyFill="1" applyBorder="1" applyAlignment="1" applyProtection="1">
      <alignment horizontal="center" vertical="center" wrapText="1"/>
      <protection locked="0"/>
    </xf>
    <xf numFmtId="14" fontId="7" fillId="0" borderId="3"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xf>
    <xf numFmtId="4" fontId="9" fillId="3" borderId="70" xfId="0" applyNumberFormat="1" applyFont="1" applyFill="1" applyBorder="1" applyAlignment="1" applyProtection="1">
      <alignment horizontal="center" vertical="center"/>
    </xf>
    <xf numFmtId="4" fontId="9" fillId="3" borderId="3" xfId="0" applyNumberFormat="1" applyFont="1" applyFill="1" applyBorder="1" applyAlignment="1" applyProtection="1">
      <alignment horizontal="center" vertical="center"/>
    </xf>
    <xf numFmtId="4" fontId="9" fillId="3" borderId="62" xfId="0" applyNumberFormat="1" applyFont="1" applyFill="1" applyBorder="1" applyAlignment="1" applyProtection="1">
      <alignment horizontal="center" vertical="center"/>
    </xf>
    <xf numFmtId="0" fontId="2" fillId="2" borderId="2"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3" fillId="2" borderId="16" xfId="0" applyFont="1" applyFill="1" applyBorder="1" applyAlignment="1">
      <alignment vertical="center"/>
    </xf>
    <xf numFmtId="0" fontId="3" fillId="2" borderId="3" xfId="0" applyFont="1" applyFill="1" applyBorder="1" applyAlignment="1">
      <alignment vertical="center"/>
    </xf>
    <xf numFmtId="0" fontId="3" fillId="2" borderId="62" xfId="0" applyFont="1" applyFill="1" applyBorder="1" applyAlignment="1">
      <alignment vertical="center"/>
    </xf>
    <xf numFmtId="0" fontId="17" fillId="0" borderId="2" xfId="0" applyFont="1" applyFill="1" applyBorder="1" applyAlignment="1" applyProtection="1">
      <alignment horizontal="center" vertical="center"/>
      <protection locked="0"/>
    </xf>
    <xf numFmtId="0" fontId="17" fillId="0" borderId="61"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25"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6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xf>
    <xf numFmtId="164" fontId="10" fillId="3" borderId="2" xfId="0" applyNumberFormat="1" applyFont="1" applyFill="1" applyBorder="1" applyAlignment="1" applyProtection="1">
      <alignment horizontal="center" vertical="center" wrapText="1"/>
    </xf>
    <xf numFmtId="164" fontId="10" fillId="3" borderId="3" xfId="0" applyNumberFormat="1" applyFont="1" applyFill="1" applyBorder="1" applyAlignment="1" applyProtection="1">
      <alignment horizontal="center" vertical="center" wrapText="1"/>
    </xf>
    <xf numFmtId="0" fontId="4" fillId="3" borderId="11" xfId="0" applyNumberFormat="1" applyFont="1" applyFill="1" applyBorder="1" applyAlignment="1" applyProtection="1">
      <alignment horizontal="center" vertical="center"/>
    </xf>
    <xf numFmtId="0" fontId="4" fillId="3" borderId="30" xfId="0" applyNumberFormat="1" applyFont="1" applyFill="1" applyBorder="1" applyAlignment="1" applyProtection="1">
      <alignment horizontal="center" vertical="center"/>
    </xf>
    <xf numFmtId="166" fontId="3" fillId="0" borderId="71" xfId="0" applyNumberFormat="1" applyFont="1" applyBorder="1" applyAlignment="1" applyProtection="1">
      <alignment vertical="center"/>
    </xf>
    <xf numFmtId="0" fontId="8" fillId="0" borderId="27"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164" fontId="3" fillId="0" borderId="20" xfId="0" applyNumberFormat="1" applyFont="1" applyBorder="1" applyAlignment="1" applyProtection="1">
      <alignment horizontal="center" vertical="center"/>
    </xf>
    <xf numFmtId="164" fontId="3" fillId="0" borderId="9" xfId="0" applyNumberFormat="1" applyFont="1" applyBorder="1" applyAlignment="1" applyProtection="1">
      <alignment horizontal="center" vertical="center"/>
    </xf>
    <xf numFmtId="164" fontId="0" fillId="0" borderId="22" xfId="0" applyNumberFormat="1" applyBorder="1" applyAlignment="1">
      <alignment vertical="center"/>
    </xf>
    <xf numFmtId="164" fontId="0" fillId="0" borderId="10" xfId="0" applyNumberFormat="1" applyBorder="1" applyAlignment="1">
      <alignment vertical="center"/>
    </xf>
    <xf numFmtId="164" fontId="0" fillId="0" borderId="54" xfId="0" applyNumberFormat="1" applyBorder="1" applyAlignment="1">
      <alignment vertical="center"/>
    </xf>
    <xf numFmtId="164" fontId="0" fillId="0" borderId="6" xfId="0" applyNumberFormat="1" applyBorder="1" applyAlignment="1">
      <alignment vertical="center"/>
    </xf>
    <xf numFmtId="164" fontId="3" fillId="0" borderId="49" xfId="0" applyNumberFormat="1" applyFont="1" applyBorder="1" applyAlignment="1" applyProtection="1">
      <alignment vertical="center"/>
    </xf>
    <xf numFmtId="166" fontId="0" fillId="0" borderId="49" xfId="0" applyNumberFormat="1" applyBorder="1" applyAlignment="1">
      <alignment vertical="center"/>
    </xf>
    <xf numFmtId="0" fontId="0" fillId="0" borderId="49" xfId="0" applyBorder="1" applyAlignment="1"/>
    <xf numFmtId="0" fontId="0" fillId="0" borderId="71" xfId="0" applyBorder="1" applyAlignment="1"/>
    <xf numFmtId="3" fontId="3" fillId="0" borderId="52" xfId="0" applyNumberFormat="1" applyFont="1" applyBorder="1" applyAlignment="1" applyProtection="1">
      <alignment horizontal="center" vertical="center"/>
    </xf>
    <xf numFmtId="3" fontId="3" fillId="0" borderId="5" xfId="0" applyNumberFormat="1" applyFont="1" applyBorder="1" applyAlignment="1" applyProtection="1">
      <alignment horizontal="center" vertical="center"/>
    </xf>
    <xf numFmtId="167" fontId="3" fillId="0" borderId="54" xfId="0" applyNumberFormat="1" applyFont="1" applyBorder="1" applyAlignment="1" applyProtection="1">
      <alignment horizontal="center" vertical="center"/>
    </xf>
    <xf numFmtId="167" fontId="3" fillId="0" borderId="6" xfId="0" applyNumberFormat="1"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5" xfId="0" applyFont="1" applyBorder="1" applyAlignment="1" applyProtection="1">
      <alignment horizontal="center" vertical="center"/>
    </xf>
    <xf numFmtId="167" fontId="3" fillId="0" borderId="48" xfId="0" applyNumberFormat="1" applyFont="1" applyBorder="1" applyAlignment="1" applyProtection="1">
      <alignment vertical="center"/>
    </xf>
    <xf numFmtId="167" fontId="3" fillId="0" borderId="71" xfId="0" applyNumberFormat="1" applyFont="1" applyBorder="1" applyAlignment="1" applyProtection="1">
      <alignment vertical="center"/>
    </xf>
    <xf numFmtId="167" fontId="3" fillId="0" borderId="19" xfId="0" applyNumberFormat="1" applyFont="1" applyBorder="1" applyAlignment="1" applyProtection="1">
      <alignment vertical="center"/>
    </xf>
    <xf numFmtId="167" fontId="3" fillId="0" borderId="18" xfId="0" applyNumberFormat="1" applyFont="1" applyBorder="1" applyAlignment="1" applyProtection="1">
      <alignment vertical="center"/>
    </xf>
    <xf numFmtId="0" fontId="3" fillId="9" borderId="51" xfId="0" applyFont="1" applyFill="1" applyBorder="1" applyAlignment="1" applyProtection="1">
      <alignment horizontal="center" vertical="center"/>
    </xf>
    <xf numFmtId="0" fontId="0" fillId="9" borderId="4" xfId="0" applyFill="1" applyBorder="1" applyAlignment="1">
      <alignment horizontal="center" vertical="center"/>
    </xf>
    <xf numFmtId="3" fontId="3" fillId="9" borderId="52" xfId="0" applyNumberFormat="1" applyFont="1" applyFill="1" applyBorder="1" applyAlignment="1" applyProtection="1">
      <alignment horizontal="center" vertical="center"/>
      <protection locked="0"/>
    </xf>
    <xf numFmtId="0" fontId="0" fillId="9" borderId="5" xfId="0" applyFill="1" applyBorder="1" applyAlignment="1" applyProtection="1">
      <alignment horizontal="center" vertical="center"/>
      <protection locked="0"/>
    </xf>
    <xf numFmtId="0" fontId="3" fillId="9" borderId="52" xfId="0" applyFont="1" applyFill="1" applyBorder="1" applyAlignment="1" applyProtection="1">
      <alignment vertical="center" wrapText="1"/>
    </xf>
    <xf numFmtId="0" fontId="0" fillId="9" borderId="5" xfId="0" applyFill="1" applyBorder="1" applyAlignment="1">
      <alignment vertical="center"/>
    </xf>
    <xf numFmtId="0" fontId="0" fillId="0" borderId="5" xfId="0" applyBorder="1" applyAlignment="1">
      <alignment horizontal="center" vertical="center"/>
    </xf>
    <xf numFmtId="164" fontId="3" fillId="0" borderId="52" xfId="0" applyNumberFormat="1" applyFont="1" applyBorder="1" applyAlignment="1" applyProtection="1">
      <alignment horizontal="center" vertical="center"/>
    </xf>
    <xf numFmtId="0" fontId="0" fillId="0" borderId="6" xfId="0" applyBorder="1" applyAlignment="1">
      <alignment horizontal="center" vertical="center"/>
    </xf>
    <xf numFmtId="164" fontId="3" fillId="0" borderId="48" xfId="0" applyNumberFormat="1" applyFont="1" applyBorder="1" applyAlignment="1">
      <alignment horizontal="center" vertical="center"/>
    </xf>
    <xf numFmtId="164" fontId="3" fillId="0" borderId="71" xfId="0" applyNumberFormat="1" applyFont="1" applyBorder="1" applyAlignment="1">
      <alignment horizontal="center" vertical="center"/>
    </xf>
    <xf numFmtId="165" fontId="3" fillId="0" borderId="48" xfId="0" applyNumberFormat="1" applyFont="1" applyBorder="1" applyAlignment="1">
      <alignment horizontal="center" vertical="center"/>
    </xf>
    <xf numFmtId="165" fontId="3" fillId="0" borderId="71" xfId="0" applyNumberFormat="1" applyFont="1" applyBorder="1" applyAlignment="1">
      <alignment horizontal="center" vertical="center"/>
    </xf>
    <xf numFmtId="0" fontId="3" fillId="0" borderId="5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167" fontId="3" fillId="0" borderId="54" xfId="0" applyNumberFormat="1" applyFont="1" applyFill="1" applyBorder="1" applyAlignment="1" applyProtection="1">
      <alignment horizontal="center" vertical="center"/>
    </xf>
    <xf numFmtId="167" fontId="3" fillId="0" borderId="6" xfId="0" applyNumberFormat="1" applyFont="1" applyFill="1" applyBorder="1" applyAlignment="1" applyProtection="1">
      <alignment horizontal="center" vertical="center"/>
    </xf>
    <xf numFmtId="0" fontId="2" fillId="2" borderId="6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61"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167" fontId="9" fillId="3" borderId="70" xfId="0" applyNumberFormat="1" applyFont="1" applyFill="1" applyBorder="1" applyAlignment="1" applyProtection="1">
      <alignment horizontal="center" vertical="center"/>
    </xf>
    <xf numFmtId="167" fontId="9" fillId="3" borderId="3" xfId="0" applyNumberFormat="1" applyFont="1" applyFill="1" applyBorder="1" applyAlignment="1" applyProtection="1">
      <alignment horizontal="center" vertical="center"/>
    </xf>
    <xf numFmtId="167" fontId="9" fillId="3" borderId="62" xfId="0" applyNumberFormat="1" applyFont="1" applyFill="1" applyBorder="1" applyAlignment="1" applyProtection="1">
      <alignment horizontal="center" vertical="center"/>
    </xf>
    <xf numFmtId="164" fontId="3" fillId="0" borderId="9" xfId="0" applyNumberFormat="1" applyFont="1" applyFill="1" applyBorder="1" applyAlignment="1" applyProtection="1">
      <alignment horizontal="center" vertical="center"/>
    </xf>
    <xf numFmtId="0" fontId="0" fillId="0" borderId="71" xfId="0" applyBorder="1" applyAlignment="1">
      <alignment horizontal="center" vertical="center"/>
    </xf>
    <xf numFmtId="164" fontId="0" fillId="0" borderId="49" xfId="0" applyNumberFormat="1" applyBorder="1" applyAlignment="1">
      <alignment horizontal="center" vertical="center"/>
    </xf>
    <xf numFmtId="165" fontId="0" fillId="0" borderId="49" xfId="0" applyNumberFormat="1" applyBorder="1" applyAlignment="1">
      <alignment horizontal="center" vertical="center"/>
    </xf>
    <xf numFmtId="164" fontId="0" fillId="0" borderId="48" xfId="0" applyNumberFormat="1" applyBorder="1" applyAlignment="1">
      <alignment horizontal="center" vertical="center"/>
    </xf>
    <xf numFmtId="165" fontId="0" fillId="0" borderId="48"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pplyProtection="1">
      <alignment horizontal="center" vertical="center"/>
      <protection locked="0"/>
    </xf>
    <xf numFmtId="0" fontId="0" fillId="0" borderId="5" xfId="0" applyBorder="1" applyAlignment="1">
      <alignment vertical="center" wrapText="1"/>
    </xf>
    <xf numFmtId="0" fontId="0" fillId="9" borderId="5" xfId="0" applyFill="1" applyBorder="1" applyAlignment="1">
      <alignment horizontal="center" vertical="center"/>
    </xf>
    <xf numFmtId="167" fontId="0" fillId="0" borderId="6" xfId="0" applyNumberFormat="1" applyBorder="1" applyAlignment="1">
      <alignment horizontal="center" vertical="center"/>
    </xf>
    <xf numFmtId="3" fontId="3" fillId="0" borderId="48" xfId="0" applyNumberFormat="1" applyFont="1" applyBorder="1" applyAlignment="1" applyProtection="1">
      <alignment vertical="center"/>
    </xf>
    <xf numFmtId="3" fontId="3" fillId="0" borderId="71" xfId="0" applyNumberFormat="1" applyFont="1" applyBorder="1" applyAlignment="1" applyProtection="1">
      <alignment vertical="center"/>
    </xf>
    <xf numFmtId="3" fontId="3" fillId="0" borderId="18" xfId="0" applyNumberFormat="1" applyFont="1" applyBorder="1" applyAlignment="1" applyProtection="1">
      <alignment vertical="center"/>
    </xf>
    <xf numFmtId="3" fontId="3" fillId="0" borderId="19" xfId="0" applyNumberFormat="1" applyFont="1" applyBorder="1" applyAlignment="1" applyProtection="1">
      <alignment vertical="center"/>
    </xf>
    <xf numFmtId="0" fontId="3" fillId="0" borderId="5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3" fontId="3" fillId="0" borderId="48" xfId="0" applyNumberFormat="1" applyFont="1" applyBorder="1" applyAlignment="1">
      <alignment horizontal="center" vertical="center"/>
    </xf>
    <xf numFmtId="3" fontId="3" fillId="0" borderId="71" xfId="0" applyNumberFormat="1" applyFont="1" applyBorder="1" applyAlignment="1">
      <alignment horizontal="center" vertical="center"/>
    </xf>
    <xf numFmtId="4" fontId="3" fillId="0" borderId="54" xfId="0" applyNumberFormat="1" applyFont="1" applyFill="1" applyBorder="1" applyAlignment="1" applyProtection="1">
      <alignment horizontal="center" vertical="center"/>
    </xf>
    <xf numFmtId="4" fontId="3" fillId="0" borderId="6" xfId="0" applyNumberFormat="1" applyFont="1" applyFill="1" applyBorder="1" applyAlignment="1" applyProtection="1">
      <alignment horizontal="center" vertical="center"/>
    </xf>
    <xf numFmtId="0" fontId="3" fillId="0" borderId="5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3" fontId="3" fillId="0" borderId="52" xfId="0" applyNumberFormat="1" applyFont="1" applyBorder="1" applyAlignment="1" applyProtection="1">
      <alignment horizontal="center" vertical="center" wrapText="1"/>
      <protection locked="0"/>
    </xf>
    <xf numFmtId="3" fontId="3" fillId="0" borderId="5" xfId="0" applyNumberFormat="1" applyFont="1" applyBorder="1" applyAlignment="1" applyProtection="1">
      <alignment horizontal="center" vertical="center" wrapText="1"/>
      <protection locked="0"/>
    </xf>
    <xf numFmtId="164" fontId="3" fillId="0" borderId="48" xfId="0" applyNumberFormat="1" applyFont="1" applyBorder="1" applyAlignment="1">
      <alignment horizontal="center" vertical="center" wrapText="1"/>
    </xf>
    <xf numFmtId="164" fontId="3" fillId="0" borderId="71" xfId="0" applyNumberFormat="1" applyFont="1" applyBorder="1" applyAlignment="1">
      <alignment horizontal="center" vertical="center" wrapText="1"/>
    </xf>
    <xf numFmtId="4" fontId="3" fillId="0" borderId="54" xfId="0" applyNumberFormat="1" applyFont="1" applyBorder="1" applyAlignment="1" applyProtection="1">
      <alignment horizontal="center" vertical="center" wrapText="1"/>
    </xf>
    <xf numFmtId="4" fontId="3" fillId="0" borderId="6" xfId="0" applyNumberFormat="1" applyFont="1" applyBorder="1" applyAlignment="1" applyProtection="1">
      <alignment horizontal="center" vertical="center" wrapText="1"/>
    </xf>
    <xf numFmtId="166" fontId="9" fillId="3" borderId="70" xfId="0" applyNumberFormat="1" applyFont="1" applyFill="1" applyBorder="1" applyAlignment="1" applyProtection="1">
      <alignment horizontal="center" vertical="center"/>
    </xf>
    <xf numFmtId="166" fontId="9" fillId="3" borderId="3" xfId="0" applyNumberFormat="1" applyFont="1" applyFill="1" applyBorder="1" applyAlignment="1" applyProtection="1">
      <alignment horizontal="center" vertical="center"/>
    </xf>
    <xf numFmtId="166" fontId="9" fillId="3" borderId="62" xfId="0" applyNumberFormat="1" applyFont="1" applyFill="1" applyBorder="1" applyAlignment="1" applyProtection="1">
      <alignment horizontal="center" vertical="center"/>
    </xf>
    <xf numFmtId="3" fontId="3" fillId="0" borderId="48" xfId="0" applyNumberFormat="1" applyFont="1" applyBorder="1" applyAlignment="1">
      <alignment horizontal="center" vertical="center" wrapText="1"/>
    </xf>
    <xf numFmtId="3" fontId="3" fillId="0" borderId="71" xfId="0" applyNumberFormat="1" applyFont="1" applyBorder="1" applyAlignment="1">
      <alignment horizontal="center" vertical="center" wrapText="1"/>
    </xf>
    <xf numFmtId="164" fontId="3" fillId="0" borderId="9" xfId="0" applyNumberFormat="1" applyFont="1" applyBorder="1" applyAlignment="1" applyProtection="1">
      <alignment horizontal="center" vertical="center" wrapText="1"/>
    </xf>
    <xf numFmtId="164" fontId="3" fillId="0" borderId="48" xfId="0" applyNumberFormat="1" applyFont="1" applyBorder="1" applyAlignment="1">
      <alignment horizontal="center"/>
    </xf>
    <xf numFmtId="0" fontId="0" fillId="0" borderId="71" xfId="0" applyBorder="1" applyAlignment="1">
      <alignment horizontal="center"/>
    </xf>
    <xf numFmtId="3" fontId="3" fillId="0" borderId="48" xfId="0" applyNumberFormat="1" applyFont="1" applyBorder="1" applyAlignment="1">
      <alignment horizontal="center"/>
    </xf>
    <xf numFmtId="164" fontId="3" fillId="0" borderId="5" xfId="0" applyNumberFormat="1" applyFont="1" applyBorder="1" applyAlignment="1" applyProtection="1">
      <alignment horizontal="center" vertical="center"/>
    </xf>
    <xf numFmtId="0" fontId="6" fillId="5" borderId="50" xfId="0" applyFont="1" applyFill="1" applyBorder="1" applyAlignment="1">
      <alignment horizontal="center" vertical="center" wrapText="1"/>
    </xf>
    <xf numFmtId="0" fontId="7" fillId="0" borderId="33" xfId="0" applyFont="1" applyBorder="1" applyAlignment="1">
      <alignment horizontal="center" vertical="center" wrapText="1"/>
    </xf>
    <xf numFmtId="0" fontId="6" fillId="5" borderId="50" xfId="0" applyFont="1" applyFill="1" applyBorder="1" applyAlignment="1">
      <alignment horizontal="center" vertical="center" textRotation="90" wrapText="1"/>
    </xf>
    <xf numFmtId="0" fontId="7" fillId="0" borderId="49" xfId="0" applyFont="1" applyBorder="1" applyAlignment="1">
      <alignment horizontal="center" vertical="center" textRotation="90" wrapText="1"/>
    </xf>
    <xf numFmtId="0" fontId="7" fillId="0" borderId="33" xfId="0" applyFont="1" applyBorder="1" applyAlignment="1">
      <alignment horizontal="center" vertical="center" textRotation="90" wrapText="1"/>
    </xf>
    <xf numFmtId="49" fontId="4" fillId="0" borderId="42" xfId="0" applyNumberFormat="1" applyFont="1" applyFill="1" applyBorder="1" applyAlignment="1" applyProtection="1">
      <alignment horizontal="left" vertical="center" wrapText="1"/>
      <protection locked="0"/>
    </xf>
    <xf numFmtId="49" fontId="4" fillId="0" borderId="67" xfId="0" applyNumberFormat="1" applyFont="1" applyFill="1" applyBorder="1" applyAlignment="1" applyProtection="1">
      <alignment horizontal="left" vertical="center" wrapText="1"/>
      <protection locked="0"/>
    </xf>
    <xf numFmtId="49" fontId="4" fillId="0" borderId="42" xfId="0" applyNumberFormat="1" applyFont="1" applyBorder="1" applyAlignment="1" applyProtection="1">
      <alignment horizontal="left" vertical="center" wrapText="1"/>
      <protection locked="0"/>
    </xf>
    <xf numFmtId="49" fontId="4" fillId="0" borderId="72" xfId="0" applyNumberFormat="1" applyFont="1" applyBorder="1" applyAlignment="1" applyProtection="1">
      <alignment horizontal="left" vertical="center" wrapText="1"/>
      <protection locked="0"/>
    </xf>
    <xf numFmtId="0" fontId="6" fillId="0" borderId="56" xfId="0" applyFont="1" applyFill="1" applyBorder="1" applyAlignment="1">
      <alignment horizontal="center" vertical="top" wrapText="1"/>
    </xf>
    <xf numFmtId="0" fontId="6" fillId="0" borderId="42" xfId="0" applyFont="1" applyFill="1" applyBorder="1" applyAlignment="1">
      <alignment horizontal="center" vertical="top" wrapText="1"/>
    </xf>
    <xf numFmtId="49" fontId="4" fillId="0" borderId="72" xfId="0" applyNumberFormat="1" applyFont="1" applyFill="1" applyBorder="1" applyAlignment="1" applyProtection="1">
      <alignment horizontal="left" vertical="center" wrapText="1"/>
      <protection locked="0"/>
    </xf>
    <xf numFmtId="0" fontId="6" fillId="0" borderId="56" xfId="0" applyFont="1" applyFill="1" applyBorder="1" applyAlignment="1">
      <alignment horizontal="center" vertical="top"/>
    </xf>
    <xf numFmtId="0" fontId="6" fillId="0" borderId="42" xfId="0" applyFont="1" applyFill="1" applyBorder="1" applyAlignment="1">
      <alignment horizontal="center" vertical="top"/>
    </xf>
    <xf numFmtId="0" fontId="6" fillId="5" borderId="74" xfId="0" applyFont="1" applyFill="1" applyBorder="1" applyAlignment="1">
      <alignment horizontal="center" vertical="center"/>
    </xf>
    <xf numFmtId="0" fontId="7" fillId="0" borderId="75" xfId="0" applyFont="1" applyBorder="1" applyAlignment="1">
      <alignment horizontal="center" vertical="center"/>
    </xf>
    <xf numFmtId="0" fontId="6" fillId="5" borderId="63" xfId="0" applyFont="1" applyFill="1" applyBorder="1" applyAlignment="1">
      <alignment horizontal="center" vertical="center"/>
    </xf>
    <xf numFmtId="0" fontId="7" fillId="0" borderId="60" xfId="0" applyFont="1" applyBorder="1" applyAlignment="1">
      <alignment horizontal="center" vertical="center"/>
    </xf>
    <xf numFmtId="0" fontId="7" fillId="0" borderId="59" xfId="0" applyFont="1" applyBorder="1" applyAlignment="1">
      <alignment horizontal="center" vertical="center"/>
    </xf>
    <xf numFmtId="0" fontId="7" fillId="0" borderId="49" xfId="0" applyFont="1" applyBorder="1"/>
    <xf numFmtId="0" fontId="7" fillId="0" borderId="33" xfId="0" applyFont="1" applyBorder="1"/>
    <xf numFmtId="0" fontId="6" fillId="5" borderId="60" xfId="0" applyFont="1" applyFill="1" applyBorder="1" applyAlignment="1">
      <alignment horizontal="center" vertical="center"/>
    </xf>
    <xf numFmtId="0" fontId="6" fillId="5" borderId="59" xfId="0" applyFont="1" applyFill="1" applyBorder="1" applyAlignment="1">
      <alignment horizontal="center" vertical="center"/>
    </xf>
    <xf numFmtId="49" fontId="4" fillId="0" borderId="23" xfId="0" applyNumberFormat="1" applyFont="1" applyBorder="1" applyAlignment="1" applyProtection="1">
      <alignment horizontal="left" vertical="center" wrapText="1"/>
      <protection locked="0"/>
    </xf>
    <xf numFmtId="49" fontId="4" fillId="0" borderId="73" xfId="0" applyNumberFormat="1" applyFont="1" applyBorder="1" applyAlignment="1" applyProtection="1">
      <alignment horizontal="left" vertical="center" wrapText="1"/>
      <protection locked="0"/>
    </xf>
    <xf numFmtId="49" fontId="4" fillId="0" borderId="23" xfId="0" applyNumberFormat="1" applyFont="1" applyFill="1" applyBorder="1" applyAlignment="1" applyProtection="1">
      <alignment horizontal="left" vertical="center" wrapText="1"/>
      <protection locked="0"/>
    </xf>
    <xf numFmtId="49" fontId="4" fillId="0" borderId="24" xfId="0" applyNumberFormat="1" applyFont="1" applyFill="1" applyBorder="1" applyAlignment="1" applyProtection="1">
      <alignment horizontal="left" vertical="center" wrapText="1"/>
      <protection locked="0"/>
    </xf>
    <xf numFmtId="0" fontId="6" fillId="0" borderId="53" xfId="0" applyFont="1" applyFill="1" applyBorder="1" applyAlignment="1">
      <alignment horizontal="center" vertical="top" wrapText="1"/>
    </xf>
    <xf numFmtId="0" fontId="6" fillId="0" borderId="23" xfId="0" applyFont="1" applyFill="1" applyBorder="1" applyAlignment="1">
      <alignment horizontal="center" vertical="top" wrapText="1"/>
    </xf>
    <xf numFmtId="0" fontId="6" fillId="5" borderId="64" xfId="0" applyFont="1" applyFill="1" applyBorder="1" applyAlignment="1">
      <alignment horizontal="center" vertical="center" wrapText="1"/>
    </xf>
    <xf numFmtId="0" fontId="7" fillId="0" borderId="6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2" xfId="0" applyFont="1" applyBorder="1" applyAlignment="1">
      <alignment horizontal="center" vertical="center" wrapText="1"/>
    </xf>
    <xf numFmtId="0" fontId="6" fillId="5" borderId="49"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7" fillId="0" borderId="49" xfId="0" applyFont="1" applyBorder="1" applyAlignment="1">
      <alignment horizontal="center" vertical="center" wrapText="1"/>
    </xf>
    <xf numFmtId="0" fontId="18" fillId="0" borderId="64" xfId="0" applyFont="1" applyBorder="1" applyAlignment="1">
      <alignment horizontal="left" vertical="top"/>
    </xf>
    <xf numFmtId="0" fontId="18" fillId="0" borderId="17" xfId="0" applyFont="1" applyBorder="1" applyAlignment="1">
      <alignment horizontal="left" vertical="top"/>
    </xf>
    <xf numFmtId="0" fontId="6" fillId="0" borderId="2" xfId="0" applyFont="1" applyBorder="1" applyAlignment="1" applyProtection="1">
      <alignment horizontal="left"/>
      <protection locked="0"/>
    </xf>
    <xf numFmtId="0" fontId="18" fillId="0" borderId="2" xfId="0" applyFont="1" applyBorder="1" applyAlignment="1">
      <alignment horizontal="right" vertical="top"/>
    </xf>
    <xf numFmtId="0" fontId="18" fillId="0" borderId="0" xfId="0" applyFont="1" applyBorder="1" applyAlignment="1">
      <alignment horizontal="right" vertical="top"/>
    </xf>
    <xf numFmtId="0" fontId="6" fillId="0" borderId="0" xfId="0" applyFont="1" applyBorder="1" applyAlignment="1" applyProtection="1">
      <alignment horizontal="left"/>
      <protection locked="0"/>
    </xf>
    <xf numFmtId="0" fontId="6" fillId="0" borderId="3" xfId="0" applyFont="1" applyBorder="1" applyAlignment="1" applyProtection="1">
      <alignment horizontal="left"/>
      <protection locked="0"/>
    </xf>
    <xf numFmtId="0" fontId="18" fillId="0" borderId="3" xfId="0" applyFont="1" applyBorder="1" applyAlignment="1">
      <alignment horizontal="right"/>
    </xf>
    <xf numFmtId="49" fontId="18" fillId="0" borderId="0" xfId="0" applyNumberFormat="1" applyFont="1" applyBorder="1" applyAlignment="1" applyProtection="1">
      <alignment horizontal="right" vertical="center"/>
    </xf>
    <xf numFmtId="0" fontId="6" fillId="0" borderId="0" xfId="0" applyFont="1" applyBorder="1" applyAlignment="1" applyProtection="1">
      <alignment horizontal="left" vertical="top"/>
      <protection locked="0"/>
    </xf>
    <xf numFmtId="0" fontId="19" fillId="0" borderId="0" xfId="0" applyFont="1" applyBorder="1" applyAlignment="1" applyProtection="1">
      <alignment horizontal="left"/>
      <protection locked="0"/>
    </xf>
    <xf numFmtId="0" fontId="18" fillId="0" borderId="2" xfId="0" applyFont="1" applyBorder="1" applyAlignment="1" applyProtection="1">
      <alignment horizontal="right" vertical="top"/>
    </xf>
    <xf numFmtId="0" fontId="18" fillId="0" borderId="0" xfId="0" applyFont="1" applyBorder="1" applyAlignment="1" applyProtection="1">
      <alignment horizontal="right" vertical="top"/>
    </xf>
    <xf numFmtId="49" fontId="6" fillId="0" borderId="0" xfId="0" applyNumberFormat="1" applyFont="1" applyBorder="1" applyAlignment="1" applyProtection="1">
      <alignment horizontal="left" vertical="center"/>
      <protection locked="0"/>
    </xf>
    <xf numFmtId="0" fontId="18" fillId="0" borderId="0" xfId="0" applyFont="1" applyBorder="1" applyAlignment="1">
      <alignment horizontal="right"/>
    </xf>
    <xf numFmtId="0" fontId="6" fillId="0" borderId="2" xfId="0" applyNumberFormat="1" applyFont="1" applyBorder="1" applyAlignment="1" applyProtection="1">
      <alignment horizontal="left" vertical="top"/>
      <protection locked="0"/>
    </xf>
    <xf numFmtId="0" fontId="6" fillId="0" borderId="0" xfId="0" applyNumberFormat="1" applyFont="1" applyBorder="1" applyAlignment="1" applyProtection="1">
      <alignment horizontal="left" vertical="top"/>
      <protection locked="0"/>
    </xf>
    <xf numFmtId="0" fontId="18" fillId="0" borderId="0" xfId="0" applyFont="1" applyBorder="1" applyAlignment="1" applyProtection="1">
      <alignment horizontal="right"/>
    </xf>
    <xf numFmtId="0" fontId="18" fillId="0" borderId="3" xfId="0" applyFont="1" applyBorder="1" applyAlignment="1" applyProtection="1">
      <alignment horizontal="right"/>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2" fillId="0" borderId="0" xfId="0" applyFont="1" applyAlignment="1">
      <alignment horizontal="center"/>
    </xf>
    <xf numFmtId="0" fontId="14" fillId="0" borderId="0" xfId="0" applyFont="1" applyAlignment="1">
      <alignment horizontal="center"/>
    </xf>
    <xf numFmtId="0" fontId="14" fillId="0" borderId="0" xfId="0" applyFont="1" applyBorder="1" applyAlignment="1">
      <alignment horizontal="center"/>
    </xf>
    <xf numFmtId="0" fontId="6" fillId="0" borderId="0" xfId="0" applyNumberFormat="1" applyFont="1" applyBorder="1" applyAlignment="1" applyProtection="1">
      <alignment horizontal="left" vertical="center"/>
      <protection locked="0"/>
    </xf>
    <xf numFmtId="0" fontId="6" fillId="0" borderId="25" xfId="0" applyNumberFormat="1" applyFont="1" applyBorder="1" applyAlignment="1" applyProtection="1">
      <alignment horizontal="left" vertical="center"/>
      <protection locked="0"/>
    </xf>
    <xf numFmtId="14" fontId="6" fillId="0" borderId="0" xfId="0" applyNumberFormat="1" applyFont="1" applyBorder="1" applyAlignment="1" applyProtection="1">
      <alignment horizontal="left"/>
      <protection locked="0"/>
    </xf>
    <xf numFmtId="14" fontId="6" fillId="0" borderId="25" xfId="0" applyNumberFormat="1" applyFont="1" applyBorder="1" applyAlignment="1" applyProtection="1">
      <alignment horizontal="left"/>
      <protection locked="0"/>
    </xf>
    <xf numFmtId="14" fontId="6" fillId="0" borderId="3" xfId="0" applyNumberFormat="1" applyFont="1" applyBorder="1" applyAlignment="1" applyProtection="1">
      <alignment horizontal="left"/>
      <protection locked="0"/>
    </xf>
    <xf numFmtId="14" fontId="6" fillId="0" borderId="62" xfId="0" applyNumberFormat="1" applyFont="1" applyBorder="1" applyAlignment="1" applyProtection="1">
      <alignment horizontal="left"/>
      <protection locked="0"/>
    </xf>
    <xf numFmtId="49" fontId="4" fillId="0" borderId="73" xfId="0" applyNumberFormat="1" applyFont="1" applyFill="1" applyBorder="1" applyAlignment="1" applyProtection="1">
      <alignment horizontal="left" vertical="center" wrapText="1"/>
      <protection locked="0"/>
    </xf>
    <xf numFmtId="0" fontId="6" fillId="0" borderId="61" xfId="0" applyNumberFormat="1" applyFont="1" applyBorder="1" applyAlignment="1" applyProtection="1">
      <alignment horizontal="left" vertical="top"/>
      <protection locked="0"/>
    </xf>
    <xf numFmtId="0" fontId="6" fillId="0" borderId="25" xfId="0" applyNumberFormat="1" applyFont="1" applyBorder="1" applyAlignment="1" applyProtection="1">
      <alignment horizontal="left" vertical="top"/>
      <protection locked="0"/>
    </xf>
    <xf numFmtId="0" fontId="6" fillId="0" borderId="53" xfId="0" applyFont="1" applyFill="1" applyBorder="1" applyAlignment="1">
      <alignment horizontal="center" vertical="top"/>
    </xf>
    <xf numFmtId="0" fontId="6" fillId="0" borderId="23" xfId="0" applyFont="1" applyFill="1" applyBorder="1" applyAlignment="1">
      <alignment horizontal="center" vertical="top"/>
    </xf>
    <xf numFmtId="0" fontId="14" fillId="4" borderId="0" xfId="0" applyFont="1" applyFill="1" applyAlignment="1" applyProtection="1">
      <alignment horizontal="center" vertical="center" wrapText="1"/>
    </xf>
    <xf numFmtId="0" fontId="14" fillId="4" borderId="3" xfId="0" applyFont="1" applyFill="1" applyBorder="1" applyAlignment="1" applyProtection="1">
      <alignment horizontal="center" vertical="center" wrapText="1"/>
    </xf>
    <xf numFmtId="49" fontId="6" fillId="4" borderId="42" xfId="0" applyNumberFormat="1" applyFont="1" applyFill="1" applyBorder="1" applyAlignment="1" applyProtection="1">
      <alignment horizontal="left" vertical="center" wrapText="1"/>
      <protection locked="0"/>
    </xf>
    <xf numFmtId="49" fontId="6" fillId="4" borderId="67" xfId="0" applyNumberFormat="1" applyFont="1" applyFill="1" applyBorder="1" applyAlignment="1" applyProtection="1">
      <alignment horizontal="left" vertical="center" wrapText="1"/>
      <protection locked="0"/>
    </xf>
    <xf numFmtId="49" fontId="6" fillId="4" borderId="72" xfId="0" applyNumberFormat="1" applyFont="1" applyFill="1" applyBorder="1" applyAlignment="1" applyProtection="1">
      <alignment horizontal="left" vertical="center" wrapText="1"/>
      <protection locked="0"/>
    </xf>
    <xf numFmtId="0" fontId="6" fillId="4" borderId="56" xfId="0" applyFont="1" applyFill="1" applyBorder="1" applyAlignment="1" applyProtection="1">
      <alignment horizontal="center" vertical="top" wrapText="1"/>
    </xf>
    <xf numFmtId="0" fontId="6" fillId="4" borderId="42" xfId="0" applyFont="1" applyFill="1" applyBorder="1" applyAlignment="1" applyProtection="1">
      <alignment horizontal="center" vertical="top" wrapText="1"/>
    </xf>
    <xf numFmtId="49" fontId="6" fillId="4" borderId="23" xfId="0" applyNumberFormat="1" applyFont="1" applyFill="1" applyBorder="1" applyAlignment="1" applyProtection="1">
      <alignment horizontal="left" vertical="center" wrapText="1"/>
      <protection locked="0"/>
    </xf>
    <xf numFmtId="49" fontId="6" fillId="4" borderId="73" xfId="0" applyNumberFormat="1" applyFont="1" applyFill="1" applyBorder="1" applyAlignment="1" applyProtection="1">
      <alignment horizontal="left" vertical="center" wrapText="1"/>
      <protection locked="0"/>
    </xf>
    <xf numFmtId="49" fontId="6" fillId="4" borderId="24" xfId="0" applyNumberFormat="1" applyFont="1" applyFill="1" applyBorder="1" applyAlignment="1" applyProtection="1">
      <alignment horizontal="left" vertical="center" wrapText="1"/>
      <protection locked="0"/>
    </xf>
    <xf numFmtId="0" fontId="6" fillId="4" borderId="53" xfId="0" applyFont="1" applyFill="1" applyBorder="1" applyAlignment="1" applyProtection="1">
      <alignment horizontal="center" vertical="top" wrapText="1"/>
    </xf>
    <xf numFmtId="0" fontId="6" fillId="4" borderId="23" xfId="0" applyFont="1" applyFill="1" applyBorder="1" applyAlignment="1" applyProtection="1">
      <alignment horizontal="center" vertical="top" wrapText="1"/>
    </xf>
    <xf numFmtId="0" fontId="6" fillId="5" borderId="50" xfId="0" applyFont="1" applyFill="1" applyBorder="1" applyAlignment="1" applyProtection="1">
      <alignment horizontal="center" vertical="center" textRotation="90" wrapText="1"/>
    </xf>
    <xf numFmtId="0" fontId="6" fillId="5" borderId="49" xfId="0" applyFont="1" applyFill="1" applyBorder="1" applyAlignment="1" applyProtection="1">
      <alignment horizontal="center" vertical="center" textRotation="90" wrapText="1"/>
    </xf>
    <xf numFmtId="0" fontId="6" fillId="5" borderId="33" xfId="0" applyFont="1" applyFill="1" applyBorder="1" applyAlignment="1" applyProtection="1">
      <alignment horizontal="center" vertical="center" textRotation="90" wrapText="1"/>
    </xf>
    <xf numFmtId="0" fontId="6" fillId="5" borderId="63" xfId="0" applyFont="1" applyFill="1" applyBorder="1" applyAlignment="1" applyProtection="1">
      <alignment horizontal="center" vertical="center"/>
    </xf>
    <xf numFmtId="0" fontId="6" fillId="5" borderId="60" xfId="0" applyFont="1" applyFill="1" applyBorder="1" applyAlignment="1" applyProtection="1">
      <alignment horizontal="center" vertical="center"/>
    </xf>
    <xf numFmtId="0" fontId="6" fillId="5" borderId="59" xfId="0" applyFont="1" applyFill="1" applyBorder="1" applyAlignment="1" applyProtection="1">
      <alignment horizontal="center" vertical="center"/>
    </xf>
    <xf numFmtId="0" fontId="6" fillId="5" borderId="50" xfId="0" applyFont="1" applyFill="1" applyBorder="1" applyAlignment="1" applyProtection="1">
      <alignment horizontal="center" vertical="center" wrapText="1"/>
    </xf>
    <xf numFmtId="0" fontId="6" fillId="5" borderId="33" xfId="0" applyFont="1" applyFill="1" applyBorder="1" applyAlignment="1" applyProtection="1">
      <alignment horizontal="center" vertical="center" wrapText="1"/>
    </xf>
    <xf numFmtId="0" fontId="6" fillId="5" borderId="64"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61" xfId="0" applyFont="1" applyFill="1" applyBorder="1" applyAlignment="1" applyProtection="1">
      <alignment horizontal="center" vertical="center" wrapText="1"/>
    </xf>
    <xf numFmtId="0" fontId="6" fillId="5" borderId="16" xfId="0" applyFont="1" applyFill="1" applyBorder="1" applyAlignment="1" applyProtection="1">
      <alignment horizontal="center" vertical="center" wrapText="1"/>
    </xf>
    <xf numFmtId="0" fontId="6" fillId="5" borderId="62" xfId="0" applyFont="1" applyFill="1" applyBorder="1" applyAlignment="1" applyProtection="1">
      <alignment horizontal="center" vertical="center" wrapText="1"/>
    </xf>
    <xf numFmtId="0" fontId="6" fillId="5" borderId="63" xfId="0" applyFont="1" applyFill="1" applyBorder="1" applyAlignment="1" applyProtection="1">
      <alignment horizontal="center" vertical="center" wrapText="1"/>
    </xf>
    <xf numFmtId="0" fontId="6" fillId="5" borderId="60" xfId="0" applyFont="1" applyFill="1" applyBorder="1" applyAlignment="1" applyProtection="1">
      <alignment horizontal="center" vertical="center" wrapText="1"/>
    </xf>
    <xf numFmtId="0" fontId="6" fillId="5" borderId="59" xfId="0" applyFont="1" applyFill="1" applyBorder="1" applyAlignment="1" applyProtection="1">
      <alignment horizontal="center" vertical="center" wrapText="1"/>
    </xf>
    <xf numFmtId="0" fontId="6" fillId="5" borderId="74" xfId="0" applyFont="1" applyFill="1" applyBorder="1" applyAlignment="1" applyProtection="1">
      <alignment horizontal="center" vertical="center"/>
    </xf>
    <xf numFmtId="0" fontId="6" fillId="5" borderId="75" xfId="0" applyFont="1" applyFill="1" applyBorder="1" applyAlignment="1" applyProtection="1">
      <alignment horizontal="center" vertical="center"/>
    </xf>
    <xf numFmtId="0" fontId="6" fillId="5" borderId="50" xfId="0" applyFont="1" applyFill="1" applyBorder="1" applyAlignment="1" applyProtection="1">
      <alignment horizontal="center" vertical="center" textRotation="90"/>
    </xf>
    <xf numFmtId="0" fontId="6" fillId="5" borderId="49" xfId="0" applyFont="1" applyFill="1" applyBorder="1" applyAlignment="1" applyProtection="1">
      <alignment horizontal="center" vertical="center" textRotation="90"/>
    </xf>
    <xf numFmtId="0" fontId="6" fillId="5" borderId="33" xfId="0" applyFont="1" applyFill="1" applyBorder="1" applyAlignment="1" applyProtection="1">
      <alignment horizontal="center" vertical="center" textRotation="90"/>
    </xf>
    <xf numFmtId="0" fontId="12" fillId="4" borderId="0" xfId="0" applyFont="1" applyFill="1" applyAlignment="1" applyProtection="1">
      <alignment horizontal="center" vertical="center"/>
    </xf>
    <xf numFmtId="0" fontId="14" fillId="4" borderId="0" xfId="0" applyFont="1" applyFill="1" applyAlignment="1" applyProtection="1">
      <alignment horizontal="center" vertical="center"/>
    </xf>
    <xf numFmtId="0" fontId="6" fillId="0" borderId="2" xfId="0" applyFont="1" applyBorder="1" applyAlignment="1" applyProtection="1">
      <alignment horizontal="center" vertical="top"/>
    </xf>
    <xf numFmtId="0" fontId="6" fillId="0" borderId="0" xfId="0" applyFont="1" applyBorder="1" applyAlignment="1" applyProtection="1">
      <alignment horizontal="center" vertical="top"/>
    </xf>
    <xf numFmtId="0" fontId="6" fillId="5" borderId="63" xfId="0" applyFont="1" applyFill="1" applyBorder="1" applyAlignment="1" applyProtection="1">
      <alignment horizontal="center"/>
    </xf>
    <xf numFmtId="0" fontId="6" fillId="5" borderId="60" xfId="0" applyFont="1" applyFill="1" applyBorder="1" applyAlignment="1" applyProtection="1">
      <alignment horizontal="center"/>
    </xf>
    <xf numFmtId="0" fontId="6" fillId="5" borderId="59" xfId="0" applyFont="1" applyFill="1" applyBorder="1" applyAlignment="1" applyProtection="1">
      <alignment horizontal="center"/>
    </xf>
    <xf numFmtId="0" fontId="6" fillId="0" borderId="2" xfId="0" applyFont="1" applyBorder="1" applyAlignment="1" applyProtection="1">
      <alignment horizontal="right" vertical="top"/>
    </xf>
    <xf numFmtId="0" fontId="6" fillId="0" borderId="0" xfId="0" applyFont="1" applyBorder="1" applyAlignment="1" applyProtection="1">
      <alignment horizontal="right" vertical="top"/>
    </xf>
    <xf numFmtId="0" fontId="6" fillId="0" borderId="3" xfId="0" applyFont="1" applyBorder="1" applyAlignment="1" applyProtection="1">
      <alignment horizontal="left"/>
    </xf>
    <xf numFmtId="0" fontId="6" fillId="0" borderId="64" xfId="0" applyFont="1" applyBorder="1" applyAlignment="1" applyProtection="1">
      <alignment horizontal="left" vertical="top"/>
    </xf>
    <xf numFmtId="0" fontId="6" fillId="0" borderId="17" xfId="0" applyFont="1" applyBorder="1" applyAlignment="1" applyProtection="1">
      <alignment horizontal="left" vertical="top"/>
    </xf>
    <xf numFmtId="49" fontId="6" fillId="0" borderId="0" xfId="0" applyNumberFormat="1" applyFont="1" applyBorder="1" applyAlignment="1" applyProtection="1">
      <alignment horizontal="right" vertical="center"/>
    </xf>
    <xf numFmtId="0" fontId="6" fillId="0" borderId="0" xfId="0" applyFont="1" applyBorder="1" applyAlignment="1" applyProtection="1">
      <alignment horizontal="right"/>
    </xf>
    <xf numFmtId="0" fontId="6" fillId="0" borderId="3" xfId="0" applyFont="1" applyBorder="1" applyAlignment="1" applyProtection="1">
      <alignment horizontal="right"/>
    </xf>
    <xf numFmtId="0" fontId="6" fillId="5" borderId="64" xfId="0" applyFont="1" applyFill="1" applyBorder="1" applyAlignment="1">
      <alignment horizontal="center" vertical="center"/>
    </xf>
    <xf numFmtId="0" fontId="7" fillId="0" borderId="6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4" borderId="0" xfId="0" applyFont="1" applyFill="1" applyBorder="1" applyAlignment="1">
      <alignment horizontal="center" vertical="center" textRotation="90" wrapText="1"/>
    </xf>
    <xf numFmtId="0" fontId="7" fillId="4" borderId="0" xfId="0" applyFont="1" applyFill="1" applyBorder="1"/>
    <xf numFmtId="0" fontId="7" fillId="4" borderId="0" xfId="0" applyFont="1" applyFill="1" applyBorder="1" applyAlignment="1">
      <alignment horizontal="center" vertical="center" textRotation="90" wrapText="1"/>
    </xf>
    <xf numFmtId="0" fontId="26" fillId="0" borderId="64" xfId="0" applyFont="1" applyBorder="1" applyAlignment="1">
      <alignment horizontal="center"/>
    </xf>
    <xf numFmtId="0" fontId="26" fillId="0" borderId="2" xfId="0" applyFont="1" applyBorder="1" applyAlignment="1">
      <alignment horizontal="center"/>
    </xf>
    <xf numFmtId="0" fontId="26" fillId="0" borderId="27" xfId="0" applyFont="1" applyBorder="1" applyAlignment="1">
      <alignment horizontal="center"/>
    </xf>
    <xf numFmtId="0" fontId="26" fillId="0" borderId="15" xfId="0" applyFont="1" applyBorder="1" applyAlignment="1">
      <alignment horizontal="center"/>
    </xf>
    <xf numFmtId="0" fontId="27" fillId="0" borderId="2" xfId="0" applyFont="1" applyBorder="1" applyAlignment="1"/>
    <xf numFmtId="0" fontId="27" fillId="0" borderId="61" xfId="0" applyFont="1" applyBorder="1" applyAlignment="1"/>
    <xf numFmtId="0" fontId="29" fillId="0" borderId="16" xfId="0" applyFont="1" applyBorder="1" applyAlignment="1">
      <alignment horizontal="center" vertical="center"/>
    </xf>
    <xf numFmtId="0" fontId="29" fillId="0" borderId="68" xfId="0" applyFont="1" applyBorder="1" applyAlignment="1">
      <alignment horizontal="center" vertical="center"/>
    </xf>
    <xf numFmtId="0" fontId="29" fillId="0" borderId="70" xfId="0" applyFont="1" applyBorder="1" applyAlignment="1">
      <alignment horizontal="center" vertical="center"/>
    </xf>
    <xf numFmtId="0" fontId="30" fillId="0" borderId="3" xfId="0" applyFont="1" applyBorder="1" applyAlignment="1">
      <alignment horizontal="center" vertical="center"/>
    </xf>
    <xf numFmtId="0" fontId="30" fillId="0" borderId="68" xfId="0" applyFont="1" applyBorder="1" applyAlignment="1">
      <alignment horizontal="center" vertical="center"/>
    </xf>
    <xf numFmtId="0" fontId="30" fillId="0" borderId="62" xfId="0" applyFont="1" applyBorder="1" applyAlignment="1">
      <alignment horizontal="center" vertical="center"/>
    </xf>
    <xf numFmtId="0" fontId="29" fillId="0" borderId="3" xfId="0" applyFont="1" applyBorder="1" applyAlignment="1">
      <alignment horizontal="center" vertical="center"/>
    </xf>
    <xf numFmtId="0" fontId="6"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2" fillId="0" borderId="63" xfId="0" applyFont="1" applyBorder="1" applyAlignment="1">
      <alignment horizontal="center" vertical="center" wrapText="1"/>
    </xf>
    <xf numFmtId="0" fontId="22" fillId="0" borderId="59" xfId="0" applyFont="1" applyBorder="1" applyAlignment="1">
      <alignment horizontal="center" vertical="center" wrapText="1"/>
    </xf>
    <xf numFmtId="0" fontId="31" fillId="5" borderId="61" xfId="0" applyFont="1" applyFill="1" applyBorder="1" applyAlignment="1">
      <alignment vertical="center" wrapText="1"/>
    </xf>
    <xf numFmtId="0" fontId="31" fillId="5" borderId="16" xfId="0" applyFont="1" applyFill="1" applyBorder="1" applyAlignment="1">
      <alignment vertical="center" wrapText="1"/>
    </xf>
    <xf numFmtId="0" fontId="31" fillId="5" borderId="62" xfId="0" applyFont="1" applyFill="1" applyBorder="1" applyAlignment="1">
      <alignment vertical="center" wrapText="1"/>
    </xf>
    <xf numFmtId="0" fontId="31" fillId="5" borderId="64" xfId="0" applyFont="1" applyFill="1" applyBorder="1" applyAlignment="1">
      <alignment horizontal="center" vertical="center" wrapText="1"/>
    </xf>
    <xf numFmtId="49" fontId="4" fillId="5" borderId="64" xfId="0" applyNumberFormat="1" applyFont="1" applyFill="1" applyBorder="1" applyAlignment="1" applyProtection="1">
      <alignment horizontal="center" vertical="center" wrapText="1"/>
      <protection locked="0"/>
    </xf>
    <xf numFmtId="0" fontId="6" fillId="5" borderId="64" xfId="0" applyFont="1" applyFill="1" applyBorder="1" applyAlignment="1" applyProtection="1">
      <alignment horizontal="center" vertical="center"/>
    </xf>
    <xf numFmtId="0" fontId="6" fillId="5" borderId="61" xfId="0" applyFont="1" applyFill="1" applyBorder="1" applyAlignment="1" applyProtection="1">
      <alignment horizontal="center" vertical="center"/>
    </xf>
    <xf numFmtId="0" fontId="32" fillId="0" borderId="0" xfId="0" applyFont="1" applyAlignment="1">
      <alignment horizontal="center" vertical="center" wrapText="1"/>
    </xf>
    <xf numFmtId="0" fontId="0" fillId="0" borderId="0" xfId="0" applyAlignment="1">
      <alignment horizontal="center" vertical="center" wrapText="1"/>
    </xf>
    <xf numFmtId="0" fontId="32" fillId="0" borderId="0" xfId="0" applyFont="1" applyAlignment="1">
      <alignment vertical="center" wrapText="1"/>
    </xf>
    <xf numFmtId="0" fontId="6" fillId="5" borderId="49" xfId="0" applyFont="1" applyFill="1" applyBorder="1" applyAlignment="1" applyProtection="1">
      <alignment horizontal="center" vertical="center" wrapText="1"/>
    </xf>
  </cellXfs>
  <cellStyles count="4">
    <cellStyle name="Comma 2" xfId="3" xr:uid="{00000000-0005-0000-0000-000000000000}"/>
    <cellStyle name="Currency" xfId="1" builtinId="4"/>
    <cellStyle name="Normal" xfId="0" builtinId="0"/>
    <cellStyle name="Normal 2" xfId="2" xr:uid="{00000000-0005-0000-0000-00000300000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8" Type="http://schemas.openxmlformats.org/officeDocument/2006/relationships/image" Target="../media/image32.png"/><Relationship Id="rId13" Type="http://schemas.openxmlformats.org/officeDocument/2006/relationships/image" Target="../media/image37.wmf"/><Relationship Id="rId3" Type="http://schemas.openxmlformats.org/officeDocument/2006/relationships/image" Target="../media/image27.png"/><Relationship Id="rId7" Type="http://schemas.openxmlformats.org/officeDocument/2006/relationships/image" Target="../media/image31.png"/><Relationship Id="rId12" Type="http://schemas.openxmlformats.org/officeDocument/2006/relationships/image" Target="../media/image36.wmf"/><Relationship Id="rId2" Type="http://schemas.openxmlformats.org/officeDocument/2006/relationships/image" Target="../media/image26.png"/><Relationship Id="rId1" Type="http://schemas.openxmlformats.org/officeDocument/2006/relationships/image" Target="../media/image25.png"/><Relationship Id="rId6" Type="http://schemas.openxmlformats.org/officeDocument/2006/relationships/image" Target="../media/image30.png"/><Relationship Id="rId11" Type="http://schemas.openxmlformats.org/officeDocument/2006/relationships/image" Target="../media/image35.png"/><Relationship Id="rId5" Type="http://schemas.openxmlformats.org/officeDocument/2006/relationships/image" Target="../media/image29.png"/><Relationship Id="rId10" Type="http://schemas.openxmlformats.org/officeDocument/2006/relationships/image" Target="../media/image34.png"/><Relationship Id="rId4" Type="http://schemas.openxmlformats.org/officeDocument/2006/relationships/image" Target="../media/image28.png"/><Relationship Id="rId9" Type="http://schemas.openxmlformats.org/officeDocument/2006/relationships/image" Target="../media/image33.png"/><Relationship Id="rId14" Type="http://schemas.openxmlformats.org/officeDocument/2006/relationships/image" Target="../media/image38.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xdr:row>
          <xdr:rowOff>19050</xdr:rowOff>
        </xdr:from>
        <xdr:to>
          <xdr:col>10</xdr:col>
          <xdr:colOff>76200</xdr:colOff>
          <xdr:row>45</xdr:row>
          <xdr:rowOff>28575</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152400</xdr:rowOff>
    </xdr:from>
    <xdr:to>
      <xdr:col>8</xdr:col>
      <xdr:colOff>495300</xdr:colOff>
      <xdr:row>5</xdr:row>
      <xdr:rowOff>123825</xdr:rowOff>
    </xdr:to>
    <xdr:pic>
      <xdr:nvPicPr>
        <xdr:cNvPr id="5727" name="Picture 607" descr="RBPLOGO1">
          <a:extLst>
            <a:ext uri="{FF2B5EF4-FFF2-40B4-BE49-F238E27FC236}">
              <a16:creationId xmlns:a16="http://schemas.microsoft.com/office/drawing/2014/main" id="{00000000-0008-0000-0900-00005F1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9411"/>
        <a:stretch>
          <a:fillRect/>
        </a:stretch>
      </xdr:blipFill>
      <xdr:spPr bwMode="auto">
        <a:xfrm>
          <a:off x="342900" y="152400"/>
          <a:ext cx="3600450"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123825</xdr:rowOff>
    </xdr:from>
    <xdr:to>
      <xdr:col>8</xdr:col>
      <xdr:colOff>361950</xdr:colOff>
      <xdr:row>5</xdr:row>
      <xdr:rowOff>57150</xdr:rowOff>
    </xdr:to>
    <xdr:pic>
      <xdr:nvPicPr>
        <xdr:cNvPr id="8645" name="Picture 2501" descr="RBPLOGO1">
          <a:extLst>
            <a:ext uri="{FF2B5EF4-FFF2-40B4-BE49-F238E27FC236}">
              <a16:creationId xmlns:a16="http://schemas.microsoft.com/office/drawing/2014/main" id="{00000000-0008-0000-0A00-0000C52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9411"/>
        <a:stretch>
          <a:fillRect/>
        </a:stretch>
      </xdr:blipFill>
      <xdr:spPr bwMode="auto">
        <a:xfrm>
          <a:off x="123825" y="123825"/>
          <a:ext cx="3600450"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38100</xdr:colOff>
      <xdr:row>57</xdr:row>
      <xdr:rowOff>19050</xdr:rowOff>
    </xdr:from>
    <xdr:to>
      <xdr:col>3</xdr:col>
      <xdr:colOff>438150</xdr:colOff>
      <xdr:row>61</xdr:row>
      <xdr:rowOff>171450</xdr:rowOff>
    </xdr:to>
    <xdr:pic>
      <xdr:nvPicPr>
        <xdr:cNvPr id="12289" name="Picture 1">
          <a:extLst>
            <a:ext uri="{FF2B5EF4-FFF2-40B4-BE49-F238E27FC236}">
              <a16:creationId xmlns:a16="http://schemas.microsoft.com/office/drawing/2014/main" id="{00000000-0008-0000-0B00-00000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7425" y="1207770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57</xdr:row>
      <xdr:rowOff>0</xdr:rowOff>
    </xdr:from>
    <xdr:to>
      <xdr:col>4</xdr:col>
      <xdr:colOff>400050</xdr:colOff>
      <xdr:row>61</xdr:row>
      <xdr:rowOff>152400</xdr:rowOff>
    </xdr:to>
    <xdr:pic>
      <xdr:nvPicPr>
        <xdr:cNvPr id="12290" name="Picture 2">
          <a:extLst>
            <a:ext uri="{FF2B5EF4-FFF2-40B4-BE49-F238E27FC236}">
              <a16:creationId xmlns:a16="http://schemas.microsoft.com/office/drawing/2014/main" id="{00000000-0008-0000-0B00-0000023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6575" y="120586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57</xdr:row>
      <xdr:rowOff>0</xdr:rowOff>
    </xdr:from>
    <xdr:to>
      <xdr:col>5</xdr:col>
      <xdr:colOff>400050</xdr:colOff>
      <xdr:row>61</xdr:row>
      <xdr:rowOff>152400</xdr:rowOff>
    </xdr:to>
    <xdr:pic>
      <xdr:nvPicPr>
        <xdr:cNvPr id="12291" name="Picture 3">
          <a:extLst>
            <a:ext uri="{FF2B5EF4-FFF2-40B4-BE49-F238E27FC236}">
              <a16:creationId xmlns:a16="http://schemas.microsoft.com/office/drawing/2014/main" id="{00000000-0008-0000-0B00-0000033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2375" y="120586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57</xdr:row>
      <xdr:rowOff>0</xdr:rowOff>
    </xdr:from>
    <xdr:to>
      <xdr:col>6</xdr:col>
      <xdr:colOff>400050</xdr:colOff>
      <xdr:row>61</xdr:row>
      <xdr:rowOff>152400</xdr:rowOff>
    </xdr:to>
    <xdr:pic>
      <xdr:nvPicPr>
        <xdr:cNvPr id="12292" name="Picture 4">
          <a:extLst>
            <a:ext uri="{FF2B5EF4-FFF2-40B4-BE49-F238E27FC236}">
              <a16:creationId xmlns:a16="http://schemas.microsoft.com/office/drawing/2014/main" id="{00000000-0008-0000-0B00-0000043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48175" y="120586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57</xdr:row>
      <xdr:rowOff>0</xdr:rowOff>
    </xdr:from>
    <xdr:to>
      <xdr:col>2</xdr:col>
      <xdr:colOff>400050</xdr:colOff>
      <xdr:row>61</xdr:row>
      <xdr:rowOff>152400</xdr:rowOff>
    </xdr:to>
    <xdr:pic>
      <xdr:nvPicPr>
        <xdr:cNvPr id="12293" name="Picture 5">
          <a:extLst>
            <a:ext uri="{FF2B5EF4-FFF2-40B4-BE49-F238E27FC236}">
              <a16:creationId xmlns:a16="http://schemas.microsoft.com/office/drawing/2014/main" id="{00000000-0008-0000-0B00-0000053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33525" y="120586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xdr:colOff>
      <xdr:row>57</xdr:row>
      <xdr:rowOff>19050</xdr:rowOff>
    </xdr:from>
    <xdr:to>
      <xdr:col>10</xdr:col>
      <xdr:colOff>409575</xdr:colOff>
      <xdr:row>61</xdr:row>
      <xdr:rowOff>171450</xdr:rowOff>
    </xdr:to>
    <xdr:pic>
      <xdr:nvPicPr>
        <xdr:cNvPr id="12294" name="Picture 6">
          <a:extLst>
            <a:ext uri="{FF2B5EF4-FFF2-40B4-BE49-F238E27FC236}">
              <a16:creationId xmlns:a16="http://schemas.microsoft.com/office/drawing/2014/main" id="{00000000-0008-0000-0B00-0000063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200900" y="1207770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57</xdr:row>
      <xdr:rowOff>0</xdr:rowOff>
    </xdr:from>
    <xdr:to>
      <xdr:col>7</xdr:col>
      <xdr:colOff>400050</xdr:colOff>
      <xdr:row>61</xdr:row>
      <xdr:rowOff>152400</xdr:rowOff>
    </xdr:to>
    <xdr:pic>
      <xdr:nvPicPr>
        <xdr:cNvPr id="12295" name="Picture 7">
          <a:extLst>
            <a:ext uri="{FF2B5EF4-FFF2-40B4-BE49-F238E27FC236}">
              <a16:creationId xmlns:a16="http://schemas.microsoft.com/office/drawing/2014/main" id="{00000000-0008-0000-0B00-0000073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33975" y="120586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57</xdr:row>
      <xdr:rowOff>0</xdr:rowOff>
    </xdr:from>
    <xdr:to>
      <xdr:col>8</xdr:col>
      <xdr:colOff>400050</xdr:colOff>
      <xdr:row>61</xdr:row>
      <xdr:rowOff>152400</xdr:rowOff>
    </xdr:to>
    <xdr:pic>
      <xdr:nvPicPr>
        <xdr:cNvPr id="12296" name="Picture 8">
          <a:extLst>
            <a:ext uri="{FF2B5EF4-FFF2-40B4-BE49-F238E27FC236}">
              <a16:creationId xmlns:a16="http://schemas.microsoft.com/office/drawing/2014/main" id="{00000000-0008-0000-0B00-0000083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19775" y="120586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57</xdr:row>
      <xdr:rowOff>0</xdr:rowOff>
    </xdr:from>
    <xdr:to>
      <xdr:col>9</xdr:col>
      <xdr:colOff>400050</xdr:colOff>
      <xdr:row>61</xdr:row>
      <xdr:rowOff>152400</xdr:rowOff>
    </xdr:to>
    <xdr:pic>
      <xdr:nvPicPr>
        <xdr:cNvPr id="12297" name="Picture 9">
          <a:extLst>
            <a:ext uri="{FF2B5EF4-FFF2-40B4-BE49-F238E27FC236}">
              <a16:creationId xmlns:a16="http://schemas.microsoft.com/office/drawing/2014/main" id="{00000000-0008-0000-0B00-0000093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505575" y="120586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57</xdr:row>
      <xdr:rowOff>0</xdr:rowOff>
    </xdr:from>
    <xdr:to>
      <xdr:col>11</xdr:col>
      <xdr:colOff>409575</xdr:colOff>
      <xdr:row>61</xdr:row>
      <xdr:rowOff>152400</xdr:rowOff>
    </xdr:to>
    <xdr:pic>
      <xdr:nvPicPr>
        <xdr:cNvPr id="12298" name="Picture 10">
          <a:extLst>
            <a:ext uri="{FF2B5EF4-FFF2-40B4-BE49-F238E27FC236}">
              <a16:creationId xmlns:a16="http://schemas.microsoft.com/office/drawing/2014/main" id="{00000000-0008-0000-0B00-00000A3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877175" y="12058650"/>
          <a:ext cx="4095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64</xdr:row>
      <xdr:rowOff>9525</xdr:rowOff>
    </xdr:from>
    <xdr:to>
      <xdr:col>3</xdr:col>
      <xdr:colOff>447675</xdr:colOff>
      <xdr:row>68</xdr:row>
      <xdr:rowOff>161925</xdr:rowOff>
    </xdr:to>
    <xdr:pic>
      <xdr:nvPicPr>
        <xdr:cNvPr id="12299" name="Picture 11">
          <a:extLst>
            <a:ext uri="{FF2B5EF4-FFF2-40B4-BE49-F238E27FC236}">
              <a16:creationId xmlns:a16="http://schemas.microsoft.com/office/drawing/2014/main" id="{00000000-0008-0000-0B00-00000B3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66950" y="134683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64</xdr:row>
      <xdr:rowOff>28575</xdr:rowOff>
    </xdr:from>
    <xdr:to>
      <xdr:col>4</xdr:col>
      <xdr:colOff>438150</xdr:colOff>
      <xdr:row>68</xdr:row>
      <xdr:rowOff>180975</xdr:rowOff>
    </xdr:to>
    <xdr:pic>
      <xdr:nvPicPr>
        <xdr:cNvPr id="12300" name="Picture 13">
          <a:extLst>
            <a:ext uri="{FF2B5EF4-FFF2-40B4-BE49-F238E27FC236}">
              <a16:creationId xmlns:a16="http://schemas.microsoft.com/office/drawing/2014/main" id="{00000000-0008-0000-0B00-00000C3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114675" y="1348740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64</xdr:row>
      <xdr:rowOff>9525</xdr:rowOff>
    </xdr:from>
    <xdr:to>
      <xdr:col>5</xdr:col>
      <xdr:colOff>428625</xdr:colOff>
      <xdr:row>68</xdr:row>
      <xdr:rowOff>161925</xdr:rowOff>
    </xdr:to>
    <xdr:pic>
      <xdr:nvPicPr>
        <xdr:cNvPr id="12301" name="Picture 14">
          <a:extLst>
            <a:ext uri="{FF2B5EF4-FFF2-40B4-BE49-F238E27FC236}">
              <a16:creationId xmlns:a16="http://schemas.microsoft.com/office/drawing/2014/main" id="{00000000-0008-0000-0B00-00000D3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790950" y="134683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64</xdr:row>
      <xdr:rowOff>19050</xdr:rowOff>
    </xdr:from>
    <xdr:to>
      <xdr:col>6</xdr:col>
      <xdr:colOff>419100</xdr:colOff>
      <xdr:row>68</xdr:row>
      <xdr:rowOff>171450</xdr:rowOff>
    </xdr:to>
    <xdr:pic>
      <xdr:nvPicPr>
        <xdr:cNvPr id="12302" name="Picture 15">
          <a:extLst>
            <a:ext uri="{FF2B5EF4-FFF2-40B4-BE49-F238E27FC236}">
              <a16:creationId xmlns:a16="http://schemas.microsoft.com/office/drawing/2014/main" id="{00000000-0008-0000-0B00-00000E3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467225" y="13477875"/>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64</xdr:row>
      <xdr:rowOff>9525</xdr:rowOff>
    </xdr:from>
    <xdr:to>
      <xdr:col>7</xdr:col>
      <xdr:colOff>438150</xdr:colOff>
      <xdr:row>68</xdr:row>
      <xdr:rowOff>161925</xdr:rowOff>
    </xdr:to>
    <xdr:pic>
      <xdr:nvPicPr>
        <xdr:cNvPr id="12303" name="Picture 16">
          <a:extLst>
            <a:ext uri="{FF2B5EF4-FFF2-40B4-BE49-F238E27FC236}">
              <a16:creationId xmlns:a16="http://schemas.microsoft.com/office/drawing/2014/main" id="{00000000-0008-0000-0B00-00000F3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172075" y="134683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19050</xdr:colOff>
      <xdr:row>64</xdr:row>
      <xdr:rowOff>19050</xdr:rowOff>
    </xdr:from>
    <xdr:to>
      <xdr:col>8</xdr:col>
      <xdr:colOff>419100</xdr:colOff>
      <xdr:row>68</xdr:row>
      <xdr:rowOff>171450</xdr:rowOff>
    </xdr:to>
    <xdr:pic>
      <xdr:nvPicPr>
        <xdr:cNvPr id="12304" name="Picture 17">
          <a:extLst>
            <a:ext uri="{FF2B5EF4-FFF2-40B4-BE49-F238E27FC236}">
              <a16:creationId xmlns:a16="http://schemas.microsoft.com/office/drawing/2014/main" id="{00000000-0008-0000-0B00-0000103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838825" y="13477875"/>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9525</xdr:colOff>
      <xdr:row>64</xdr:row>
      <xdr:rowOff>9525</xdr:rowOff>
    </xdr:from>
    <xdr:to>
      <xdr:col>11</xdr:col>
      <xdr:colOff>409575</xdr:colOff>
      <xdr:row>68</xdr:row>
      <xdr:rowOff>161925</xdr:rowOff>
    </xdr:to>
    <xdr:pic>
      <xdr:nvPicPr>
        <xdr:cNvPr id="12305" name="Picture 18">
          <a:extLst>
            <a:ext uri="{FF2B5EF4-FFF2-40B4-BE49-F238E27FC236}">
              <a16:creationId xmlns:a16="http://schemas.microsoft.com/office/drawing/2014/main" id="{00000000-0008-0000-0B00-0000113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886700" y="134683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9525</xdr:colOff>
      <xdr:row>64</xdr:row>
      <xdr:rowOff>9525</xdr:rowOff>
    </xdr:from>
    <xdr:to>
      <xdr:col>9</xdr:col>
      <xdr:colOff>409575</xdr:colOff>
      <xdr:row>68</xdr:row>
      <xdr:rowOff>161925</xdr:rowOff>
    </xdr:to>
    <xdr:pic>
      <xdr:nvPicPr>
        <xdr:cNvPr id="12306" name="Picture 19">
          <a:extLst>
            <a:ext uri="{FF2B5EF4-FFF2-40B4-BE49-F238E27FC236}">
              <a16:creationId xmlns:a16="http://schemas.microsoft.com/office/drawing/2014/main" id="{00000000-0008-0000-0B00-0000123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515100" y="13468350"/>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64</xdr:row>
      <xdr:rowOff>0</xdr:rowOff>
    </xdr:from>
    <xdr:to>
      <xdr:col>10</xdr:col>
      <xdr:colOff>400050</xdr:colOff>
      <xdr:row>68</xdr:row>
      <xdr:rowOff>152400</xdr:rowOff>
    </xdr:to>
    <xdr:pic>
      <xdr:nvPicPr>
        <xdr:cNvPr id="12307" name="Picture 20">
          <a:extLst>
            <a:ext uri="{FF2B5EF4-FFF2-40B4-BE49-F238E27FC236}">
              <a16:creationId xmlns:a16="http://schemas.microsoft.com/office/drawing/2014/main" id="{00000000-0008-0000-0B00-0000133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91375" y="13458825"/>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64</xdr:row>
      <xdr:rowOff>0</xdr:rowOff>
    </xdr:from>
    <xdr:to>
      <xdr:col>2</xdr:col>
      <xdr:colOff>400050</xdr:colOff>
      <xdr:row>68</xdr:row>
      <xdr:rowOff>152400</xdr:rowOff>
    </xdr:to>
    <xdr:pic>
      <xdr:nvPicPr>
        <xdr:cNvPr id="12308" name="Picture 21">
          <a:extLst>
            <a:ext uri="{FF2B5EF4-FFF2-40B4-BE49-F238E27FC236}">
              <a16:creationId xmlns:a16="http://schemas.microsoft.com/office/drawing/2014/main" id="{00000000-0008-0000-0B00-0000143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533525" y="13458825"/>
          <a:ext cx="4000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161925</xdr:colOff>
      <xdr:row>103</xdr:row>
      <xdr:rowOff>85725</xdr:rowOff>
    </xdr:from>
    <xdr:to>
      <xdr:col>5</xdr:col>
      <xdr:colOff>533400</xdr:colOff>
      <xdr:row>105</xdr:row>
      <xdr:rowOff>95250</xdr:rowOff>
    </xdr:to>
    <xdr:grpSp>
      <xdr:nvGrpSpPr>
        <xdr:cNvPr id="12309" name="Group 22">
          <a:extLst>
            <a:ext uri="{FF2B5EF4-FFF2-40B4-BE49-F238E27FC236}">
              <a16:creationId xmlns:a16="http://schemas.microsoft.com/office/drawing/2014/main" id="{00000000-0008-0000-0B00-000015300000}"/>
            </a:ext>
          </a:extLst>
        </xdr:cNvPr>
        <xdr:cNvGrpSpPr>
          <a:grpSpLocks/>
        </xdr:cNvGrpSpPr>
      </xdr:nvGrpSpPr>
      <xdr:grpSpPr bwMode="auto">
        <a:xfrm>
          <a:off x="3238500" y="21402675"/>
          <a:ext cx="1057275" cy="428625"/>
          <a:chOff x="194" y="425"/>
          <a:chExt cx="111" cy="41"/>
        </a:xfrm>
      </xdr:grpSpPr>
      <xdr:grpSp>
        <xdr:nvGrpSpPr>
          <xdr:cNvPr id="12310" name="Group 23">
            <a:extLst>
              <a:ext uri="{FF2B5EF4-FFF2-40B4-BE49-F238E27FC236}">
                <a16:creationId xmlns:a16="http://schemas.microsoft.com/office/drawing/2014/main" id="{00000000-0008-0000-0B00-000016300000}"/>
              </a:ext>
            </a:extLst>
          </xdr:cNvPr>
          <xdr:cNvGrpSpPr>
            <a:grpSpLocks/>
          </xdr:cNvGrpSpPr>
        </xdr:nvGrpSpPr>
        <xdr:grpSpPr bwMode="auto">
          <a:xfrm flipH="1">
            <a:off x="291" y="425"/>
            <a:ext cx="14" cy="23"/>
            <a:chOff x="163" y="264"/>
            <a:chExt cx="13" cy="29"/>
          </a:xfrm>
        </xdr:grpSpPr>
        <xdr:sp macro="" textlink="">
          <xdr:nvSpPr>
            <xdr:cNvPr id="12311" name="Line 24">
              <a:extLst>
                <a:ext uri="{FF2B5EF4-FFF2-40B4-BE49-F238E27FC236}">
                  <a16:creationId xmlns:a16="http://schemas.microsoft.com/office/drawing/2014/main" id="{00000000-0008-0000-0B00-000017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12" name="Line 25">
              <a:extLst>
                <a:ext uri="{FF2B5EF4-FFF2-40B4-BE49-F238E27FC236}">
                  <a16:creationId xmlns:a16="http://schemas.microsoft.com/office/drawing/2014/main" id="{00000000-0008-0000-0B00-000018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13" name="Line 26">
              <a:extLst>
                <a:ext uri="{FF2B5EF4-FFF2-40B4-BE49-F238E27FC236}">
                  <a16:creationId xmlns:a16="http://schemas.microsoft.com/office/drawing/2014/main" id="{00000000-0008-0000-0B00-000019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14" name="Line 27">
              <a:extLst>
                <a:ext uri="{FF2B5EF4-FFF2-40B4-BE49-F238E27FC236}">
                  <a16:creationId xmlns:a16="http://schemas.microsoft.com/office/drawing/2014/main" id="{00000000-0008-0000-0B00-00001A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15" name="Line 28">
              <a:extLst>
                <a:ext uri="{FF2B5EF4-FFF2-40B4-BE49-F238E27FC236}">
                  <a16:creationId xmlns:a16="http://schemas.microsoft.com/office/drawing/2014/main" id="{00000000-0008-0000-0B00-00001B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16" name="Line 29">
              <a:extLst>
                <a:ext uri="{FF2B5EF4-FFF2-40B4-BE49-F238E27FC236}">
                  <a16:creationId xmlns:a16="http://schemas.microsoft.com/office/drawing/2014/main" id="{00000000-0008-0000-0B00-00001C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17" name="Line 30">
              <a:extLst>
                <a:ext uri="{FF2B5EF4-FFF2-40B4-BE49-F238E27FC236}">
                  <a16:creationId xmlns:a16="http://schemas.microsoft.com/office/drawing/2014/main" id="{00000000-0008-0000-0B00-00001D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18" name="Line 31">
              <a:extLst>
                <a:ext uri="{FF2B5EF4-FFF2-40B4-BE49-F238E27FC236}">
                  <a16:creationId xmlns:a16="http://schemas.microsoft.com/office/drawing/2014/main" id="{00000000-0008-0000-0B00-00001E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19" name="Line 32">
              <a:extLst>
                <a:ext uri="{FF2B5EF4-FFF2-40B4-BE49-F238E27FC236}">
                  <a16:creationId xmlns:a16="http://schemas.microsoft.com/office/drawing/2014/main" id="{00000000-0008-0000-0B00-00001F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320" name="Group 33">
            <a:extLst>
              <a:ext uri="{FF2B5EF4-FFF2-40B4-BE49-F238E27FC236}">
                <a16:creationId xmlns:a16="http://schemas.microsoft.com/office/drawing/2014/main" id="{00000000-0008-0000-0B00-000020300000}"/>
              </a:ext>
            </a:extLst>
          </xdr:cNvPr>
          <xdr:cNvGrpSpPr>
            <a:grpSpLocks/>
          </xdr:cNvGrpSpPr>
        </xdr:nvGrpSpPr>
        <xdr:grpSpPr bwMode="auto">
          <a:xfrm>
            <a:off x="194" y="425"/>
            <a:ext cx="14" cy="23"/>
            <a:chOff x="163" y="264"/>
            <a:chExt cx="13" cy="29"/>
          </a:xfrm>
        </xdr:grpSpPr>
        <xdr:sp macro="" textlink="">
          <xdr:nvSpPr>
            <xdr:cNvPr id="12321" name="Line 34">
              <a:extLst>
                <a:ext uri="{FF2B5EF4-FFF2-40B4-BE49-F238E27FC236}">
                  <a16:creationId xmlns:a16="http://schemas.microsoft.com/office/drawing/2014/main" id="{00000000-0008-0000-0B00-000021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22" name="Line 35">
              <a:extLst>
                <a:ext uri="{FF2B5EF4-FFF2-40B4-BE49-F238E27FC236}">
                  <a16:creationId xmlns:a16="http://schemas.microsoft.com/office/drawing/2014/main" id="{00000000-0008-0000-0B00-000022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23" name="Line 36">
              <a:extLst>
                <a:ext uri="{FF2B5EF4-FFF2-40B4-BE49-F238E27FC236}">
                  <a16:creationId xmlns:a16="http://schemas.microsoft.com/office/drawing/2014/main" id="{00000000-0008-0000-0B00-000023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24" name="Line 37">
              <a:extLst>
                <a:ext uri="{FF2B5EF4-FFF2-40B4-BE49-F238E27FC236}">
                  <a16:creationId xmlns:a16="http://schemas.microsoft.com/office/drawing/2014/main" id="{00000000-0008-0000-0B00-000024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25" name="Line 38">
              <a:extLst>
                <a:ext uri="{FF2B5EF4-FFF2-40B4-BE49-F238E27FC236}">
                  <a16:creationId xmlns:a16="http://schemas.microsoft.com/office/drawing/2014/main" id="{00000000-0008-0000-0B00-000025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26" name="Line 39">
              <a:extLst>
                <a:ext uri="{FF2B5EF4-FFF2-40B4-BE49-F238E27FC236}">
                  <a16:creationId xmlns:a16="http://schemas.microsoft.com/office/drawing/2014/main" id="{00000000-0008-0000-0B00-000026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27" name="Line 40">
              <a:extLst>
                <a:ext uri="{FF2B5EF4-FFF2-40B4-BE49-F238E27FC236}">
                  <a16:creationId xmlns:a16="http://schemas.microsoft.com/office/drawing/2014/main" id="{00000000-0008-0000-0B00-000027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28" name="Line 41">
              <a:extLst>
                <a:ext uri="{FF2B5EF4-FFF2-40B4-BE49-F238E27FC236}">
                  <a16:creationId xmlns:a16="http://schemas.microsoft.com/office/drawing/2014/main" id="{00000000-0008-0000-0B00-000028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29" name="Line 42">
              <a:extLst>
                <a:ext uri="{FF2B5EF4-FFF2-40B4-BE49-F238E27FC236}">
                  <a16:creationId xmlns:a16="http://schemas.microsoft.com/office/drawing/2014/main" id="{00000000-0008-0000-0B00-000029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330" name="Group 43">
            <a:extLst>
              <a:ext uri="{FF2B5EF4-FFF2-40B4-BE49-F238E27FC236}">
                <a16:creationId xmlns:a16="http://schemas.microsoft.com/office/drawing/2014/main" id="{00000000-0008-0000-0B00-00002A300000}"/>
              </a:ext>
            </a:extLst>
          </xdr:cNvPr>
          <xdr:cNvGrpSpPr>
            <a:grpSpLocks/>
          </xdr:cNvGrpSpPr>
        </xdr:nvGrpSpPr>
        <xdr:grpSpPr bwMode="auto">
          <a:xfrm rot="928142" flipH="1">
            <a:off x="208" y="453"/>
            <a:ext cx="83" cy="13"/>
            <a:chOff x="64" y="974"/>
            <a:chExt cx="75" cy="14"/>
          </a:xfrm>
        </xdr:grpSpPr>
        <xdr:sp macro="" textlink="">
          <xdr:nvSpPr>
            <xdr:cNvPr id="12331" name="Rectangle 44">
              <a:extLst>
                <a:ext uri="{FF2B5EF4-FFF2-40B4-BE49-F238E27FC236}">
                  <a16:creationId xmlns:a16="http://schemas.microsoft.com/office/drawing/2014/main" id="{00000000-0008-0000-0B00-00002B300000}"/>
                </a:ext>
              </a:extLst>
            </xdr:cNvPr>
            <xdr:cNvSpPr>
              <a:spLocks noChangeArrowheads="1"/>
            </xdr:cNvSpPr>
          </xdr:nvSpPr>
          <xdr:spPr bwMode="auto">
            <a:xfrm rot="56701">
              <a:off x="64" y="974"/>
              <a:ext cx="75" cy="5"/>
            </a:xfrm>
            <a:prstGeom prst="rect">
              <a:avLst/>
            </a:prstGeom>
            <a:solidFill>
              <a:srgbClr val="FFFFFF"/>
            </a:solidFill>
            <a:ln w="9525">
              <a:solidFill>
                <a:srgbClr val="000000"/>
              </a:solidFill>
              <a:miter lim="800000"/>
              <a:headEnd/>
              <a:tailEnd/>
            </a:ln>
          </xdr:spPr>
        </xdr:sp>
        <xdr:sp macro="" textlink="">
          <xdr:nvSpPr>
            <xdr:cNvPr id="12332" name="Line 45">
              <a:extLst>
                <a:ext uri="{FF2B5EF4-FFF2-40B4-BE49-F238E27FC236}">
                  <a16:creationId xmlns:a16="http://schemas.microsoft.com/office/drawing/2014/main" id="{00000000-0008-0000-0B00-00002C300000}"/>
                </a:ext>
              </a:extLst>
            </xdr:cNvPr>
            <xdr:cNvSpPr>
              <a:spLocks noChangeShapeType="1"/>
            </xdr:cNvSpPr>
          </xdr:nvSpPr>
          <xdr:spPr bwMode="auto">
            <a:xfrm>
              <a:off x="69" y="979"/>
              <a:ext cx="0"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33" name="Oval 46">
              <a:extLst>
                <a:ext uri="{FF2B5EF4-FFF2-40B4-BE49-F238E27FC236}">
                  <a16:creationId xmlns:a16="http://schemas.microsoft.com/office/drawing/2014/main" id="{00000000-0008-0000-0B00-00002D300000}"/>
                </a:ext>
              </a:extLst>
            </xdr:cNvPr>
            <xdr:cNvSpPr>
              <a:spLocks noChangeArrowheads="1"/>
            </xdr:cNvSpPr>
          </xdr:nvSpPr>
          <xdr:spPr bwMode="auto">
            <a:xfrm>
              <a:off x="67" y="984"/>
              <a:ext cx="4" cy="4"/>
            </a:xfrm>
            <a:prstGeom prst="ellipse">
              <a:avLst/>
            </a:prstGeom>
            <a:solidFill>
              <a:srgbClr val="FFFFFF"/>
            </a:solidFill>
            <a:ln w="9525">
              <a:solidFill>
                <a:srgbClr val="000000"/>
              </a:solidFill>
              <a:round/>
              <a:headEnd/>
              <a:tailEnd/>
            </a:ln>
          </xdr:spPr>
        </xdr:sp>
      </xdr:grpSp>
    </xdr:grpSp>
    <xdr:clientData/>
  </xdr:twoCellAnchor>
  <xdr:twoCellAnchor>
    <xdr:from>
      <xdr:col>2</xdr:col>
      <xdr:colOff>171450</xdr:colOff>
      <xdr:row>103</xdr:row>
      <xdr:rowOff>85725</xdr:rowOff>
    </xdr:from>
    <xdr:to>
      <xdr:col>3</xdr:col>
      <xdr:colOff>485775</xdr:colOff>
      <xdr:row>105</xdr:row>
      <xdr:rowOff>104775</xdr:rowOff>
    </xdr:to>
    <xdr:grpSp>
      <xdr:nvGrpSpPr>
        <xdr:cNvPr id="12334" name="Group 47">
          <a:extLst>
            <a:ext uri="{FF2B5EF4-FFF2-40B4-BE49-F238E27FC236}">
              <a16:creationId xmlns:a16="http://schemas.microsoft.com/office/drawing/2014/main" id="{00000000-0008-0000-0B00-00002E300000}"/>
            </a:ext>
          </a:extLst>
        </xdr:cNvPr>
        <xdr:cNvGrpSpPr>
          <a:grpSpLocks/>
        </xdr:cNvGrpSpPr>
      </xdr:nvGrpSpPr>
      <xdr:grpSpPr bwMode="auto">
        <a:xfrm>
          <a:off x="1704975" y="21402675"/>
          <a:ext cx="1000125" cy="438150"/>
          <a:chOff x="51" y="425"/>
          <a:chExt cx="105" cy="42"/>
        </a:xfrm>
      </xdr:grpSpPr>
      <xdr:grpSp>
        <xdr:nvGrpSpPr>
          <xdr:cNvPr id="12335" name="Group 48">
            <a:extLst>
              <a:ext uri="{FF2B5EF4-FFF2-40B4-BE49-F238E27FC236}">
                <a16:creationId xmlns:a16="http://schemas.microsoft.com/office/drawing/2014/main" id="{00000000-0008-0000-0B00-00002F300000}"/>
              </a:ext>
            </a:extLst>
          </xdr:cNvPr>
          <xdr:cNvGrpSpPr>
            <a:grpSpLocks/>
          </xdr:cNvGrpSpPr>
        </xdr:nvGrpSpPr>
        <xdr:grpSpPr bwMode="auto">
          <a:xfrm>
            <a:off x="51" y="425"/>
            <a:ext cx="11" cy="23"/>
            <a:chOff x="163" y="264"/>
            <a:chExt cx="13" cy="29"/>
          </a:xfrm>
        </xdr:grpSpPr>
        <xdr:sp macro="" textlink="">
          <xdr:nvSpPr>
            <xdr:cNvPr id="12336" name="Line 49">
              <a:extLst>
                <a:ext uri="{FF2B5EF4-FFF2-40B4-BE49-F238E27FC236}">
                  <a16:creationId xmlns:a16="http://schemas.microsoft.com/office/drawing/2014/main" id="{00000000-0008-0000-0B00-000030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37" name="Line 50">
              <a:extLst>
                <a:ext uri="{FF2B5EF4-FFF2-40B4-BE49-F238E27FC236}">
                  <a16:creationId xmlns:a16="http://schemas.microsoft.com/office/drawing/2014/main" id="{00000000-0008-0000-0B00-000031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38" name="Line 51">
              <a:extLst>
                <a:ext uri="{FF2B5EF4-FFF2-40B4-BE49-F238E27FC236}">
                  <a16:creationId xmlns:a16="http://schemas.microsoft.com/office/drawing/2014/main" id="{00000000-0008-0000-0B00-000032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39" name="Line 52">
              <a:extLst>
                <a:ext uri="{FF2B5EF4-FFF2-40B4-BE49-F238E27FC236}">
                  <a16:creationId xmlns:a16="http://schemas.microsoft.com/office/drawing/2014/main" id="{00000000-0008-0000-0B00-000033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40" name="Line 53">
              <a:extLst>
                <a:ext uri="{FF2B5EF4-FFF2-40B4-BE49-F238E27FC236}">
                  <a16:creationId xmlns:a16="http://schemas.microsoft.com/office/drawing/2014/main" id="{00000000-0008-0000-0B00-000034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41" name="Line 54">
              <a:extLst>
                <a:ext uri="{FF2B5EF4-FFF2-40B4-BE49-F238E27FC236}">
                  <a16:creationId xmlns:a16="http://schemas.microsoft.com/office/drawing/2014/main" id="{00000000-0008-0000-0B00-000035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42" name="Line 55">
              <a:extLst>
                <a:ext uri="{FF2B5EF4-FFF2-40B4-BE49-F238E27FC236}">
                  <a16:creationId xmlns:a16="http://schemas.microsoft.com/office/drawing/2014/main" id="{00000000-0008-0000-0B00-000036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43" name="Line 56">
              <a:extLst>
                <a:ext uri="{FF2B5EF4-FFF2-40B4-BE49-F238E27FC236}">
                  <a16:creationId xmlns:a16="http://schemas.microsoft.com/office/drawing/2014/main" id="{00000000-0008-0000-0B00-000037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44" name="Line 57">
              <a:extLst>
                <a:ext uri="{FF2B5EF4-FFF2-40B4-BE49-F238E27FC236}">
                  <a16:creationId xmlns:a16="http://schemas.microsoft.com/office/drawing/2014/main" id="{00000000-0008-0000-0B00-000038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345" name="Group 58">
            <a:extLst>
              <a:ext uri="{FF2B5EF4-FFF2-40B4-BE49-F238E27FC236}">
                <a16:creationId xmlns:a16="http://schemas.microsoft.com/office/drawing/2014/main" id="{00000000-0008-0000-0B00-000039300000}"/>
              </a:ext>
            </a:extLst>
          </xdr:cNvPr>
          <xdr:cNvGrpSpPr>
            <a:grpSpLocks/>
          </xdr:cNvGrpSpPr>
        </xdr:nvGrpSpPr>
        <xdr:grpSpPr bwMode="auto">
          <a:xfrm flipH="1">
            <a:off x="145" y="425"/>
            <a:ext cx="11" cy="23"/>
            <a:chOff x="163" y="264"/>
            <a:chExt cx="13" cy="29"/>
          </a:xfrm>
        </xdr:grpSpPr>
        <xdr:sp macro="" textlink="">
          <xdr:nvSpPr>
            <xdr:cNvPr id="12346" name="Line 59">
              <a:extLst>
                <a:ext uri="{FF2B5EF4-FFF2-40B4-BE49-F238E27FC236}">
                  <a16:creationId xmlns:a16="http://schemas.microsoft.com/office/drawing/2014/main" id="{00000000-0008-0000-0B00-00003A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47" name="Line 60">
              <a:extLst>
                <a:ext uri="{FF2B5EF4-FFF2-40B4-BE49-F238E27FC236}">
                  <a16:creationId xmlns:a16="http://schemas.microsoft.com/office/drawing/2014/main" id="{00000000-0008-0000-0B00-00003B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48" name="Line 61">
              <a:extLst>
                <a:ext uri="{FF2B5EF4-FFF2-40B4-BE49-F238E27FC236}">
                  <a16:creationId xmlns:a16="http://schemas.microsoft.com/office/drawing/2014/main" id="{00000000-0008-0000-0B00-00003C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49" name="Line 62">
              <a:extLst>
                <a:ext uri="{FF2B5EF4-FFF2-40B4-BE49-F238E27FC236}">
                  <a16:creationId xmlns:a16="http://schemas.microsoft.com/office/drawing/2014/main" id="{00000000-0008-0000-0B00-00003D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50" name="Line 63">
              <a:extLst>
                <a:ext uri="{FF2B5EF4-FFF2-40B4-BE49-F238E27FC236}">
                  <a16:creationId xmlns:a16="http://schemas.microsoft.com/office/drawing/2014/main" id="{00000000-0008-0000-0B00-00003E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51" name="Line 64">
              <a:extLst>
                <a:ext uri="{FF2B5EF4-FFF2-40B4-BE49-F238E27FC236}">
                  <a16:creationId xmlns:a16="http://schemas.microsoft.com/office/drawing/2014/main" id="{00000000-0008-0000-0B00-00003F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52" name="Line 65">
              <a:extLst>
                <a:ext uri="{FF2B5EF4-FFF2-40B4-BE49-F238E27FC236}">
                  <a16:creationId xmlns:a16="http://schemas.microsoft.com/office/drawing/2014/main" id="{00000000-0008-0000-0B00-000040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53" name="Line 66">
              <a:extLst>
                <a:ext uri="{FF2B5EF4-FFF2-40B4-BE49-F238E27FC236}">
                  <a16:creationId xmlns:a16="http://schemas.microsoft.com/office/drawing/2014/main" id="{00000000-0008-0000-0B00-000041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54" name="Line 67">
              <a:extLst>
                <a:ext uri="{FF2B5EF4-FFF2-40B4-BE49-F238E27FC236}">
                  <a16:creationId xmlns:a16="http://schemas.microsoft.com/office/drawing/2014/main" id="{00000000-0008-0000-0B00-000042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355" name="Group 68">
            <a:extLst>
              <a:ext uri="{FF2B5EF4-FFF2-40B4-BE49-F238E27FC236}">
                <a16:creationId xmlns:a16="http://schemas.microsoft.com/office/drawing/2014/main" id="{00000000-0008-0000-0B00-000043300000}"/>
              </a:ext>
            </a:extLst>
          </xdr:cNvPr>
          <xdr:cNvGrpSpPr>
            <a:grpSpLocks/>
          </xdr:cNvGrpSpPr>
        </xdr:nvGrpSpPr>
        <xdr:grpSpPr bwMode="auto">
          <a:xfrm rot="-928142">
            <a:off x="63" y="454"/>
            <a:ext cx="83" cy="13"/>
            <a:chOff x="64" y="974"/>
            <a:chExt cx="75" cy="14"/>
          </a:xfrm>
        </xdr:grpSpPr>
        <xdr:sp macro="" textlink="">
          <xdr:nvSpPr>
            <xdr:cNvPr id="12356" name="Rectangle 69">
              <a:extLst>
                <a:ext uri="{FF2B5EF4-FFF2-40B4-BE49-F238E27FC236}">
                  <a16:creationId xmlns:a16="http://schemas.microsoft.com/office/drawing/2014/main" id="{00000000-0008-0000-0B00-000044300000}"/>
                </a:ext>
              </a:extLst>
            </xdr:cNvPr>
            <xdr:cNvSpPr>
              <a:spLocks noChangeArrowheads="1"/>
            </xdr:cNvSpPr>
          </xdr:nvSpPr>
          <xdr:spPr bwMode="auto">
            <a:xfrm rot="56701">
              <a:off x="64" y="974"/>
              <a:ext cx="75" cy="5"/>
            </a:xfrm>
            <a:prstGeom prst="rect">
              <a:avLst/>
            </a:prstGeom>
            <a:solidFill>
              <a:srgbClr val="FFFFFF"/>
            </a:solidFill>
            <a:ln w="9525">
              <a:solidFill>
                <a:srgbClr val="000000"/>
              </a:solidFill>
              <a:miter lim="800000"/>
              <a:headEnd/>
              <a:tailEnd/>
            </a:ln>
          </xdr:spPr>
        </xdr:sp>
        <xdr:sp macro="" textlink="">
          <xdr:nvSpPr>
            <xdr:cNvPr id="12357" name="Line 70">
              <a:extLst>
                <a:ext uri="{FF2B5EF4-FFF2-40B4-BE49-F238E27FC236}">
                  <a16:creationId xmlns:a16="http://schemas.microsoft.com/office/drawing/2014/main" id="{00000000-0008-0000-0B00-000045300000}"/>
                </a:ext>
              </a:extLst>
            </xdr:cNvPr>
            <xdr:cNvSpPr>
              <a:spLocks noChangeShapeType="1"/>
            </xdr:cNvSpPr>
          </xdr:nvSpPr>
          <xdr:spPr bwMode="auto">
            <a:xfrm>
              <a:off x="69" y="979"/>
              <a:ext cx="0"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58" name="Oval 71">
              <a:extLst>
                <a:ext uri="{FF2B5EF4-FFF2-40B4-BE49-F238E27FC236}">
                  <a16:creationId xmlns:a16="http://schemas.microsoft.com/office/drawing/2014/main" id="{00000000-0008-0000-0B00-000046300000}"/>
                </a:ext>
              </a:extLst>
            </xdr:cNvPr>
            <xdr:cNvSpPr>
              <a:spLocks noChangeArrowheads="1"/>
            </xdr:cNvSpPr>
          </xdr:nvSpPr>
          <xdr:spPr bwMode="auto">
            <a:xfrm>
              <a:off x="67" y="984"/>
              <a:ext cx="4" cy="4"/>
            </a:xfrm>
            <a:prstGeom prst="ellipse">
              <a:avLst/>
            </a:prstGeom>
            <a:solidFill>
              <a:srgbClr val="FFFFFF"/>
            </a:solidFill>
            <a:ln w="9525">
              <a:solidFill>
                <a:srgbClr val="000000"/>
              </a:solidFill>
              <a:round/>
              <a:headEnd/>
              <a:tailEnd/>
            </a:ln>
          </xdr:spPr>
        </xdr:sp>
      </xdr:grpSp>
    </xdr:grpSp>
    <xdr:clientData/>
  </xdr:twoCellAnchor>
  <xdr:twoCellAnchor>
    <xdr:from>
      <xdr:col>9</xdr:col>
      <xdr:colOff>152400</xdr:colOff>
      <xdr:row>98</xdr:row>
      <xdr:rowOff>180975</xdr:rowOff>
    </xdr:from>
    <xdr:to>
      <xdr:col>11</xdr:col>
      <xdr:colOff>533400</xdr:colOff>
      <xdr:row>100</xdr:row>
      <xdr:rowOff>114300</xdr:rowOff>
    </xdr:to>
    <xdr:grpSp>
      <xdr:nvGrpSpPr>
        <xdr:cNvPr id="12359" name="Group 72">
          <a:extLst>
            <a:ext uri="{FF2B5EF4-FFF2-40B4-BE49-F238E27FC236}">
              <a16:creationId xmlns:a16="http://schemas.microsoft.com/office/drawing/2014/main" id="{00000000-0008-0000-0B00-000047300000}"/>
            </a:ext>
          </a:extLst>
        </xdr:cNvPr>
        <xdr:cNvGrpSpPr>
          <a:grpSpLocks/>
        </xdr:cNvGrpSpPr>
      </xdr:nvGrpSpPr>
      <xdr:grpSpPr bwMode="auto">
        <a:xfrm>
          <a:off x="6657975" y="20450175"/>
          <a:ext cx="1752600" cy="352425"/>
          <a:chOff x="562" y="310"/>
          <a:chExt cx="190" cy="34"/>
        </a:xfrm>
      </xdr:grpSpPr>
      <xdr:grpSp>
        <xdr:nvGrpSpPr>
          <xdr:cNvPr id="12360" name="Group 73">
            <a:extLst>
              <a:ext uri="{FF2B5EF4-FFF2-40B4-BE49-F238E27FC236}">
                <a16:creationId xmlns:a16="http://schemas.microsoft.com/office/drawing/2014/main" id="{00000000-0008-0000-0B00-000048300000}"/>
              </a:ext>
            </a:extLst>
          </xdr:cNvPr>
          <xdr:cNvGrpSpPr>
            <a:grpSpLocks/>
          </xdr:cNvGrpSpPr>
        </xdr:nvGrpSpPr>
        <xdr:grpSpPr bwMode="auto">
          <a:xfrm>
            <a:off x="562" y="310"/>
            <a:ext cx="96" cy="34"/>
            <a:chOff x="343" y="308"/>
            <a:chExt cx="96" cy="34"/>
          </a:xfrm>
        </xdr:grpSpPr>
        <xdr:grpSp>
          <xdr:nvGrpSpPr>
            <xdr:cNvPr id="12361" name="Group 74">
              <a:extLst>
                <a:ext uri="{FF2B5EF4-FFF2-40B4-BE49-F238E27FC236}">
                  <a16:creationId xmlns:a16="http://schemas.microsoft.com/office/drawing/2014/main" id="{00000000-0008-0000-0B00-000049300000}"/>
                </a:ext>
              </a:extLst>
            </xdr:cNvPr>
            <xdr:cNvGrpSpPr>
              <a:grpSpLocks/>
            </xdr:cNvGrpSpPr>
          </xdr:nvGrpSpPr>
          <xdr:grpSpPr bwMode="auto">
            <a:xfrm>
              <a:off x="343" y="319"/>
              <a:ext cx="11" cy="23"/>
              <a:chOff x="163" y="264"/>
              <a:chExt cx="13" cy="29"/>
            </a:xfrm>
          </xdr:grpSpPr>
          <xdr:sp macro="" textlink="">
            <xdr:nvSpPr>
              <xdr:cNvPr id="12362" name="Line 75">
                <a:extLst>
                  <a:ext uri="{FF2B5EF4-FFF2-40B4-BE49-F238E27FC236}">
                    <a16:creationId xmlns:a16="http://schemas.microsoft.com/office/drawing/2014/main" id="{00000000-0008-0000-0B00-00004A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63" name="Line 76">
                <a:extLst>
                  <a:ext uri="{FF2B5EF4-FFF2-40B4-BE49-F238E27FC236}">
                    <a16:creationId xmlns:a16="http://schemas.microsoft.com/office/drawing/2014/main" id="{00000000-0008-0000-0B00-00004B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64" name="Line 77">
                <a:extLst>
                  <a:ext uri="{FF2B5EF4-FFF2-40B4-BE49-F238E27FC236}">
                    <a16:creationId xmlns:a16="http://schemas.microsoft.com/office/drawing/2014/main" id="{00000000-0008-0000-0B00-00004C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65" name="Line 78">
                <a:extLst>
                  <a:ext uri="{FF2B5EF4-FFF2-40B4-BE49-F238E27FC236}">
                    <a16:creationId xmlns:a16="http://schemas.microsoft.com/office/drawing/2014/main" id="{00000000-0008-0000-0B00-00004D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66" name="Line 79">
                <a:extLst>
                  <a:ext uri="{FF2B5EF4-FFF2-40B4-BE49-F238E27FC236}">
                    <a16:creationId xmlns:a16="http://schemas.microsoft.com/office/drawing/2014/main" id="{00000000-0008-0000-0B00-00004E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67" name="Line 80">
                <a:extLst>
                  <a:ext uri="{FF2B5EF4-FFF2-40B4-BE49-F238E27FC236}">
                    <a16:creationId xmlns:a16="http://schemas.microsoft.com/office/drawing/2014/main" id="{00000000-0008-0000-0B00-00004F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68" name="Line 81">
                <a:extLst>
                  <a:ext uri="{FF2B5EF4-FFF2-40B4-BE49-F238E27FC236}">
                    <a16:creationId xmlns:a16="http://schemas.microsoft.com/office/drawing/2014/main" id="{00000000-0008-0000-0B00-000050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69" name="Line 82">
                <a:extLst>
                  <a:ext uri="{FF2B5EF4-FFF2-40B4-BE49-F238E27FC236}">
                    <a16:creationId xmlns:a16="http://schemas.microsoft.com/office/drawing/2014/main" id="{00000000-0008-0000-0B00-000051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70" name="Line 83">
                <a:extLst>
                  <a:ext uri="{FF2B5EF4-FFF2-40B4-BE49-F238E27FC236}">
                    <a16:creationId xmlns:a16="http://schemas.microsoft.com/office/drawing/2014/main" id="{00000000-0008-0000-0B00-000052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371" name="Group 84">
              <a:extLst>
                <a:ext uri="{FF2B5EF4-FFF2-40B4-BE49-F238E27FC236}">
                  <a16:creationId xmlns:a16="http://schemas.microsoft.com/office/drawing/2014/main" id="{00000000-0008-0000-0B00-000053300000}"/>
                </a:ext>
              </a:extLst>
            </xdr:cNvPr>
            <xdr:cNvGrpSpPr>
              <a:grpSpLocks/>
            </xdr:cNvGrpSpPr>
          </xdr:nvGrpSpPr>
          <xdr:grpSpPr bwMode="auto">
            <a:xfrm rot="20733324" flipH="1">
              <a:off x="356" y="308"/>
              <a:ext cx="83" cy="13"/>
              <a:chOff x="64" y="974"/>
              <a:chExt cx="75" cy="14"/>
            </a:xfrm>
          </xdr:grpSpPr>
          <xdr:sp macro="" textlink="">
            <xdr:nvSpPr>
              <xdr:cNvPr id="12372" name="Rectangle 85">
                <a:extLst>
                  <a:ext uri="{FF2B5EF4-FFF2-40B4-BE49-F238E27FC236}">
                    <a16:creationId xmlns:a16="http://schemas.microsoft.com/office/drawing/2014/main" id="{00000000-0008-0000-0B00-000054300000}"/>
                  </a:ext>
                </a:extLst>
              </xdr:cNvPr>
              <xdr:cNvSpPr>
                <a:spLocks noChangeArrowheads="1"/>
              </xdr:cNvSpPr>
            </xdr:nvSpPr>
            <xdr:spPr bwMode="auto">
              <a:xfrm rot="56701">
                <a:off x="64" y="974"/>
                <a:ext cx="75" cy="5"/>
              </a:xfrm>
              <a:prstGeom prst="rect">
                <a:avLst/>
              </a:prstGeom>
              <a:solidFill>
                <a:srgbClr val="FFFFFF"/>
              </a:solidFill>
              <a:ln w="9525">
                <a:solidFill>
                  <a:srgbClr val="000000"/>
                </a:solidFill>
                <a:miter lim="800000"/>
                <a:headEnd/>
                <a:tailEnd/>
              </a:ln>
            </xdr:spPr>
          </xdr:sp>
          <xdr:sp macro="" textlink="">
            <xdr:nvSpPr>
              <xdr:cNvPr id="12373" name="Line 86">
                <a:extLst>
                  <a:ext uri="{FF2B5EF4-FFF2-40B4-BE49-F238E27FC236}">
                    <a16:creationId xmlns:a16="http://schemas.microsoft.com/office/drawing/2014/main" id="{00000000-0008-0000-0B00-000055300000}"/>
                  </a:ext>
                </a:extLst>
              </xdr:cNvPr>
              <xdr:cNvSpPr>
                <a:spLocks noChangeShapeType="1"/>
              </xdr:cNvSpPr>
            </xdr:nvSpPr>
            <xdr:spPr bwMode="auto">
              <a:xfrm>
                <a:off x="69" y="979"/>
                <a:ext cx="0"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74" name="Oval 87">
                <a:extLst>
                  <a:ext uri="{FF2B5EF4-FFF2-40B4-BE49-F238E27FC236}">
                    <a16:creationId xmlns:a16="http://schemas.microsoft.com/office/drawing/2014/main" id="{00000000-0008-0000-0B00-000056300000}"/>
                  </a:ext>
                </a:extLst>
              </xdr:cNvPr>
              <xdr:cNvSpPr>
                <a:spLocks noChangeArrowheads="1"/>
              </xdr:cNvSpPr>
            </xdr:nvSpPr>
            <xdr:spPr bwMode="auto">
              <a:xfrm>
                <a:off x="67" y="984"/>
                <a:ext cx="4" cy="4"/>
              </a:xfrm>
              <a:prstGeom prst="ellipse">
                <a:avLst/>
              </a:prstGeom>
              <a:solidFill>
                <a:srgbClr val="FFFFFF"/>
              </a:solidFill>
              <a:ln w="9525">
                <a:solidFill>
                  <a:srgbClr val="000000"/>
                </a:solidFill>
                <a:round/>
                <a:headEnd/>
                <a:tailEnd/>
              </a:ln>
            </xdr:spPr>
          </xdr:sp>
        </xdr:grpSp>
      </xdr:grpSp>
      <xdr:grpSp>
        <xdr:nvGrpSpPr>
          <xdr:cNvPr id="12375" name="Group 88">
            <a:extLst>
              <a:ext uri="{FF2B5EF4-FFF2-40B4-BE49-F238E27FC236}">
                <a16:creationId xmlns:a16="http://schemas.microsoft.com/office/drawing/2014/main" id="{00000000-0008-0000-0B00-000057300000}"/>
              </a:ext>
            </a:extLst>
          </xdr:cNvPr>
          <xdr:cNvGrpSpPr>
            <a:grpSpLocks/>
          </xdr:cNvGrpSpPr>
        </xdr:nvGrpSpPr>
        <xdr:grpSpPr bwMode="auto">
          <a:xfrm flipH="1">
            <a:off x="741" y="321"/>
            <a:ext cx="11" cy="23"/>
            <a:chOff x="163" y="264"/>
            <a:chExt cx="13" cy="29"/>
          </a:xfrm>
        </xdr:grpSpPr>
        <xdr:sp macro="" textlink="">
          <xdr:nvSpPr>
            <xdr:cNvPr id="12376" name="Line 89">
              <a:extLst>
                <a:ext uri="{FF2B5EF4-FFF2-40B4-BE49-F238E27FC236}">
                  <a16:creationId xmlns:a16="http://schemas.microsoft.com/office/drawing/2014/main" id="{00000000-0008-0000-0B00-000058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77" name="Line 90">
              <a:extLst>
                <a:ext uri="{FF2B5EF4-FFF2-40B4-BE49-F238E27FC236}">
                  <a16:creationId xmlns:a16="http://schemas.microsoft.com/office/drawing/2014/main" id="{00000000-0008-0000-0B00-000059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78" name="Line 91">
              <a:extLst>
                <a:ext uri="{FF2B5EF4-FFF2-40B4-BE49-F238E27FC236}">
                  <a16:creationId xmlns:a16="http://schemas.microsoft.com/office/drawing/2014/main" id="{00000000-0008-0000-0B00-00005A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79" name="Line 92">
              <a:extLst>
                <a:ext uri="{FF2B5EF4-FFF2-40B4-BE49-F238E27FC236}">
                  <a16:creationId xmlns:a16="http://schemas.microsoft.com/office/drawing/2014/main" id="{00000000-0008-0000-0B00-00005B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80" name="Line 93">
              <a:extLst>
                <a:ext uri="{FF2B5EF4-FFF2-40B4-BE49-F238E27FC236}">
                  <a16:creationId xmlns:a16="http://schemas.microsoft.com/office/drawing/2014/main" id="{00000000-0008-0000-0B00-00005C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81" name="Line 94">
              <a:extLst>
                <a:ext uri="{FF2B5EF4-FFF2-40B4-BE49-F238E27FC236}">
                  <a16:creationId xmlns:a16="http://schemas.microsoft.com/office/drawing/2014/main" id="{00000000-0008-0000-0B00-00005D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82" name="Line 95">
              <a:extLst>
                <a:ext uri="{FF2B5EF4-FFF2-40B4-BE49-F238E27FC236}">
                  <a16:creationId xmlns:a16="http://schemas.microsoft.com/office/drawing/2014/main" id="{00000000-0008-0000-0B00-00005E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83" name="Line 96">
              <a:extLst>
                <a:ext uri="{FF2B5EF4-FFF2-40B4-BE49-F238E27FC236}">
                  <a16:creationId xmlns:a16="http://schemas.microsoft.com/office/drawing/2014/main" id="{00000000-0008-0000-0B00-00005F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84" name="Line 97">
              <a:extLst>
                <a:ext uri="{FF2B5EF4-FFF2-40B4-BE49-F238E27FC236}">
                  <a16:creationId xmlns:a16="http://schemas.microsoft.com/office/drawing/2014/main" id="{00000000-0008-0000-0B00-000060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385" name="Rectangle 98">
            <a:extLst>
              <a:ext uri="{FF2B5EF4-FFF2-40B4-BE49-F238E27FC236}">
                <a16:creationId xmlns:a16="http://schemas.microsoft.com/office/drawing/2014/main" id="{00000000-0008-0000-0B00-000061300000}"/>
              </a:ext>
            </a:extLst>
          </xdr:cNvPr>
          <xdr:cNvSpPr>
            <a:spLocks noChangeArrowheads="1"/>
          </xdr:cNvSpPr>
        </xdr:nvSpPr>
        <xdr:spPr bwMode="auto">
          <a:xfrm rot="923377">
            <a:off x="658" y="310"/>
            <a:ext cx="81" cy="5"/>
          </a:xfrm>
          <a:prstGeom prst="rect">
            <a:avLst/>
          </a:prstGeom>
          <a:solidFill>
            <a:srgbClr val="FFFFFF"/>
          </a:solidFill>
          <a:ln w="9525">
            <a:solidFill>
              <a:srgbClr val="000000"/>
            </a:solidFill>
            <a:miter lim="800000"/>
            <a:headEnd/>
            <a:tailEnd/>
          </a:ln>
        </xdr:spPr>
      </xdr:sp>
    </xdr:grpSp>
    <xdr:clientData/>
  </xdr:twoCellAnchor>
  <xdr:twoCellAnchor>
    <xdr:from>
      <xdr:col>4</xdr:col>
      <xdr:colOff>180975</xdr:colOff>
      <xdr:row>98</xdr:row>
      <xdr:rowOff>152400</xdr:rowOff>
    </xdr:from>
    <xdr:to>
      <xdr:col>5</xdr:col>
      <xdr:colOff>495300</xdr:colOff>
      <xdr:row>100</xdr:row>
      <xdr:rowOff>85725</xdr:rowOff>
    </xdr:to>
    <xdr:grpSp>
      <xdr:nvGrpSpPr>
        <xdr:cNvPr id="12386" name="Group 99">
          <a:extLst>
            <a:ext uri="{FF2B5EF4-FFF2-40B4-BE49-F238E27FC236}">
              <a16:creationId xmlns:a16="http://schemas.microsoft.com/office/drawing/2014/main" id="{00000000-0008-0000-0B00-000062300000}"/>
            </a:ext>
          </a:extLst>
        </xdr:cNvPr>
        <xdr:cNvGrpSpPr>
          <a:grpSpLocks/>
        </xdr:cNvGrpSpPr>
      </xdr:nvGrpSpPr>
      <xdr:grpSpPr bwMode="auto">
        <a:xfrm>
          <a:off x="3257550" y="20421600"/>
          <a:ext cx="1000125" cy="352425"/>
          <a:chOff x="196" y="308"/>
          <a:chExt cx="105" cy="34"/>
        </a:xfrm>
      </xdr:grpSpPr>
      <xdr:grpSp>
        <xdr:nvGrpSpPr>
          <xdr:cNvPr id="12387" name="Group 100">
            <a:extLst>
              <a:ext uri="{FF2B5EF4-FFF2-40B4-BE49-F238E27FC236}">
                <a16:creationId xmlns:a16="http://schemas.microsoft.com/office/drawing/2014/main" id="{00000000-0008-0000-0B00-000063300000}"/>
              </a:ext>
            </a:extLst>
          </xdr:cNvPr>
          <xdr:cNvGrpSpPr>
            <a:grpSpLocks/>
          </xdr:cNvGrpSpPr>
        </xdr:nvGrpSpPr>
        <xdr:grpSpPr bwMode="auto">
          <a:xfrm flipH="1">
            <a:off x="290" y="319"/>
            <a:ext cx="11" cy="23"/>
            <a:chOff x="163" y="264"/>
            <a:chExt cx="13" cy="29"/>
          </a:xfrm>
        </xdr:grpSpPr>
        <xdr:sp macro="" textlink="">
          <xdr:nvSpPr>
            <xdr:cNvPr id="12388" name="Line 101">
              <a:extLst>
                <a:ext uri="{FF2B5EF4-FFF2-40B4-BE49-F238E27FC236}">
                  <a16:creationId xmlns:a16="http://schemas.microsoft.com/office/drawing/2014/main" id="{00000000-0008-0000-0B00-000064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89" name="Line 102">
              <a:extLst>
                <a:ext uri="{FF2B5EF4-FFF2-40B4-BE49-F238E27FC236}">
                  <a16:creationId xmlns:a16="http://schemas.microsoft.com/office/drawing/2014/main" id="{00000000-0008-0000-0B00-000065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90" name="Line 103">
              <a:extLst>
                <a:ext uri="{FF2B5EF4-FFF2-40B4-BE49-F238E27FC236}">
                  <a16:creationId xmlns:a16="http://schemas.microsoft.com/office/drawing/2014/main" id="{00000000-0008-0000-0B00-000066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91" name="Line 104">
              <a:extLst>
                <a:ext uri="{FF2B5EF4-FFF2-40B4-BE49-F238E27FC236}">
                  <a16:creationId xmlns:a16="http://schemas.microsoft.com/office/drawing/2014/main" id="{00000000-0008-0000-0B00-000067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92" name="Line 105">
              <a:extLst>
                <a:ext uri="{FF2B5EF4-FFF2-40B4-BE49-F238E27FC236}">
                  <a16:creationId xmlns:a16="http://schemas.microsoft.com/office/drawing/2014/main" id="{00000000-0008-0000-0B00-000068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93" name="Line 106">
              <a:extLst>
                <a:ext uri="{FF2B5EF4-FFF2-40B4-BE49-F238E27FC236}">
                  <a16:creationId xmlns:a16="http://schemas.microsoft.com/office/drawing/2014/main" id="{00000000-0008-0000-0B00-000069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94" name="Line 107">
              <a:extLst>
                <a:ext uri="{FF2B5EF4-FFF2-40B4-BE49-F238E27FC236}">
                  <a16:creationId xmlns:a16="http://schemas.microsoft.com/office/drawing/2014/main" id="{00000000-0008-0000-0B00-00006A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95" name="Line 108">
              <a:extLst>
                <a:ext uri="{FF2B5EF4-FFF2-40B4-BE49-F238E27FC236}">
                  <a16:creationId xmlns:a16="http://schemas.microsoft.com/office/drawing/2014/main" id="{00000000-0008-0000-0B00-00006B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96" name="Line 109">
              <a:extLst>
                <a:ext uri="{FF2B5EF4-FFF2-40B4-BE49-F238E27FC236}">
                  <a16:creationId xmlns:a16="http://schemas.microsoft.com/office/drawing/2014/main" id="{00000000-0008-0000-0B00-00006C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397" name="Group 110">
            <a:extLst>
              <a:ext uri="{FF2B5EF4-FFF2-40B4-BE49-F238E27FC236}">
                <a16:creationId xmlns:a16="http://schemas.microsoft.com/office/drawing/2014/main" id="{00000000-0008-0000-0B00-00006D300000}"/>
              </a:ext>
            </a:extLst>
          </xdr:cNvPr>
          <xdr:cNvGrpSpPr>
            <a:grpSpLocks/>
          </xdr:cNvGrpSpPr>
        </xdr:nvGrpSpPr>
        <xdr:grpSpPr bwMode="auto">
          <a:xfrm>
            <a:off x="196" y="319"/>
            <a:ext cx="11" cy="23"/>
            <a:chOff x="163" y="264"/>
            <a:chExt cx="13" cy="29"/>
          </a:xfrm>
        </xdr:grpSpPr>
        <xdr:sp macro="" textlink="">
          <xdr:nvSpPr>
            <xdr:cNvPr id="12398" name="Line 111">
              <a:extLst>
                <a:ext uri="{FF2B5EF4-FFF2-40B4-BE49-F238E27FC236}">
                  <a16:creationId xmlns:a16="http://schemas.microsoft.com/office/drawing/2014/main" id="{00000000-0008-0000-0B00-00006E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99" name="Line 112">
              <a:extLst>
                <a:ext uri="{FF2B5EF4-FFF2-40B4-BE49-F238E27FC236}">
                  <a16:creationId xmlns:a16="http://schemas.microsoft.com/office/drawing/2014/main" id="{00000000-0008-0000-0B00-00006F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00" name="Line 113">
              <a:extLst>
                <a:ext uri="{FF2B5EF4-FFF2-40B4-BE49-F238E27FC236}">
                  <a16:creationId xmlns:a16="http://schemas.microsoft.com/office/drawing/2014/main" id="{00000000-0008-0000-0B00-000070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01" name="Line 114">
              <a:extLst>
                <a:ext uri="{FF2B5EF4-FFF2-40B4-BE49-F238E27FC236}">
                  <a16:creationId xmlns:a16="http://schemas.microsoft.com/office/drawing/2014/main" id="{00000000-0008-0000-0B00-000071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02" name="Line 115">
              <a:extLst>
                <a:ext uri="{FF2B5EF4-FFF2-40B4-BE49-F238E27FC236}">
                  <a16:creationId xmlns:a16="http://schemas.microsoft.com/office/drawing/2014/main" id="{00000000-0008-0000-0B00-000072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03" name="Line 116">
              <a:extLst>
                <a:ext uri="{FF2B5EF4-FFF2-40B4-BE49-F238E27FC236}">
                  <a16:creationId xmlns:a16="http://schemas.microsoft.com/office/drawing/2014/main" id="{00000000-0008-0000-0B00-000073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04" name="Line 117">
              <a:extLst>
                <a:ext uri="{FF2B5EF4-FFF2-40B4-BE49-F238E27FC236}">
                  <a16:creationId xmlns:a16="http://schemas.microsoft.com/office/drawing/2014/main" id="{00000000-0008-0000-0B00-000074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05" name="Line 118">
              <a:extLst>
                <a:ext uri="{FF2B5EF4-FFF2-40B4-BE49-F238E27FC236}">
                  <a16:creationId xmlns:a16="http://schemas.microsoft.com/office/drawing/2014/main" id="{00000000-0008-0000-0B00-000075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06" name="Line 119">
              <a:extLst>
                <a:ext uri="{FF2B5EF4-FFF2-40B4-BE49-F238E27FC236}">
                  <a16:creationId xmlns:a16="http://schemas.microsoft.com/office/drawing/2014/main" id="{00000000-0008-0000-0B00-000076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407" name="Group 120">
            <a:extLst>
              <a:ext uri="{FF2B5EF4-FFF2-40B4-BE49-F238E27FC236}">
                <a16:creationId xmlns:a16="http://schemas.microsoft.com/office/drawing/2014/main" id="{00000000-0008-0000-0B00-000077300000}"/>
              </a:ext>
            </a:extLst>
          </xdr:cNvPr>
          <xdr:cNvGrpSpPr>
            <a:grpSpLocks/>
          </xdr:cNvGrpSpPr>
        </xdr:nvGrpSpPr>
        <xdr:grpSpPr bwMode="auto">
          <a:xfrm rot="20733324" flipH="1">
            <a:off x="209" y="308"/>
            <a:ext cx="83" cy="13"/>
            <a:chOff x="64" y="974"/>
            <a:chExt cx="75" cy="14"/>
          </a:xfrm>
        </xdr:grpSpPr>
        <xdr:sp macro="" textlink="">
          <xdr:nvSpPr>
            <xdr:cNvPr id="12408" name="Rectangle 121">
              <a:extLst>
                <a:ext uri="{FF2B5EF4-FFF2-40B4-BE49-F238E27FC236}">
                  <a16:creationId xmlns:a16="http://schemas.microsoft.com/office/drawing/2014/main" id="{00000000-0008-0000-0B00-000078300000}"/>
                </a:ext>
              </a:extLst>
            </xdr:cNvPr>
            <xdr:cNvSpPr>
              <a:spLocks noChangeArrowheads="1"/>
            </xdr:cNvSpPr>
          </xdr:nvSpPr>
          <xdr:spPr bwMode="auto">
            <a:xfrm rot="56701">
              <a:off x="64" y="974"/>
              <a:ext cx="75" cy="5"/>
            </a:xfrm>
            <a:prstGeom prst="rect">
              <a:avLst/>
            </a:prstGeom>
            <a:solidFill>
              <a:srgbClr val="FFFFFF"/>
            </a:solidFill>
            <a:ln w="9525">
              <a:solidFill>
                <a:srgbClr val="000000"/>
              </a:solidFill>
              <a:miter lim="800000"/>
              <a:headEnd/>
              <a:tailEnd/>
            </a:ln>
          </xdr:spPr>
        </xdr:sp>
        <xdr:sp macro="" textlink="">
          <xdr:nvSpPr>
            <xdr:cNvPr id="12409" name="Line 122">
              <a:extLst>
                <a:ext uri="{FF2B5EF4-FFF2-40B4-BE49-F238E27FC236}">
                  <a16:creationId xmlns:a16="http://schemas.microsoft.com/office/drawing/2014/main" id="{00000000-0008-0000-0B00-000079300000}"/>
                </a:ext>
              </a:extLst>
            </xdr:cNvPr>
            <xdr:cNvSpPr>
              <a:spLocks noChangeShapeType="1"/>
            </xdr:cNvSpPr>
          </xdr:nvSpPr>
          <xdr:spPr bwMode="auto">
            <a:xfrm>
              <a:off x="69" y="979"/>
              <a:ext cx="0"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10" name="Oval 123">
              <a:extLst>
                <a:ext uri="{FF2B5EF4-FFF2-40B4-BE49-F238E27FC236}">
                  <a16:creationId xmlns:a16="http://schemas.microsoft.com/office/drawing/2014/main" id="{00000000-0008-0000-0B00-00007A300000}"/>
                </a:ext>
              </a:extLst>
            </xdr:cNvPr>
            <xdr:cNvSpPr>
              <a:spLocks noChangeArrowheads="1"/>
            </xdr:cNvSpPr>
          </xdr:nvSpPr>
          <xdr:spPr bwMode="auto">
            <a:xfrm>
              <a:off x="67" y="984"/>
              <a:ext cx="4" cy="4"/>
            </a:xfrm>
            <a:prstGeom prst="ellipse">
              <a:avLst/>
            </a:prstGeom>
            <a:solidFill>
              <a:srgbClr val="FFFFFF"/>
            </a:solidFill>
            <a:ln w="9525">
              <a:solidFill>
                <a:srgbClr val="000000"/>
              </a:solidFill>
              <a:round/>
              <a:headEnd/>
              <a:tailEnd/>
            </a:ln>
          </xdr:spPr>
        </xdr:sp>
      </xdr:grpSp>
    </xdr:grpSp>
    <xdr:clientData/>
  </xdr:twoCellAnchor>
  <xdr:twoCellAnchor>
    <xdr:from>
      <xdr:col>2</xdr:col>
      <xdr:colOff>171450</xdr:colOff>
      <xdr:row>98</xdr:row>
      <xdr:rowOff>152400</xdr:rowOff>
    </xdr:from>
    <xdr:to>
      <xdr:col>3</xdr:col>
      <xdr:colOff>485775</xdr:colOff>
      <xdr:row>100</xdr:row>
      <xdr:rowOff>95250</xdr:rowOff>
    </xdr:to>
    <xdr:grpSp>
      <xdr:nvGrpSpPr>
        <xdr:cNvPr id="12411" name="Group 124">
          <a:extLst>
            <a:ext uri="{FF2B5EF4-FFF2-40B4-BE49-F238E27FC236}">
              <a16:creationId xmlns:a16="http://schemas.microsoft.com/office/drawing/2014/main" id="{00000000-0008-0000-0B00-00007B300000}"/>
            </a:ext>
          </a:extLst>
        </xdr:cNvPr>
        <xdr:cNvGrpSpPr>
          <a:grpSpLocks/>
        </xdr:cNvGrpSpPr>
      </xdr:nvGrpSpPr>
      <xdr:grpSpPr bwMode="auto">
        <a:xfrm>
          <a:off x="1704975" y="20421600"/>
          <a:ext cx="1000125" cy="361950"/>
          <a:chOff x="51" y="307"/>
          <a:chExt cx="105" cy="35"/>
        </a:xfrm>
      </xdr:grpSpPr>
      <xdr:grpSp>
        <xdr:nvGrpSpPr>
          <xdr:cNvPr id="12412" name="Group 125">
            <a:extLst>
              <a:ext uri="{FF2B5EF4-FFF2-40B4-BE49-F238E27FC236}">
                <a16:creationId xmlns:a16="http://schemas.microsoft.com/office/drawing/2014/main" id="{00000000-0008-0000-0B00-00007C300000}"/>
              </a:ext>
            </a:extLst>
          </xdr:cNvPr>
          <xdr:cNvGrpSpPr>
            <a:grpSpLocks/>
          </xdr:cNvGrpSpPr>
        </xdr:nvGrpSpPr>
        <xdr:grpSpPr bwMode="auto">
          <a:xfrm>
            <a:off x="51" y="319"/>
            <a:ext cx="11" cy="23"/>
            <a:chOff x="163" y="264"/>
            <a:chExt cx="13" cy="29"/>
          </a:xfrm>
        </xdr:grpSpPr>
        <xdr:sp macro="" textlink="">
          <xdr:nvSpPr>
            <xdr:cNvPr id="12413" name="Line 126">
              <a:extLst>
                <a:ext uri="{FF2B5EF4-FFF2-40B4-BE49-F238E27FC236}">
                  <a16:creationId xmlns:a16="http://schemas.microsoft.com/office/drawing/2014/main" id="{00000000-0008-0000-0B00-00007D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14" name="Line 127">
              <a:extLst>
                <a:ext uri="{FF2B5EF4-FFF2-40B4-BE49-F238E27FC236}">
                  <a16:creationId xmlns:a16="http://schemas.microsoft.com/office/drawing/2014/main" id="{00000000-0008-0000-0B00-00007E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15" name="Line 128">
              <a:extLst>
                <a:ext uri="{FF2B5EF4-FFF2-40B4-BE49-F238E27FC236}">
                  <a16:creationId xmlns:a16="http://schemas.microsoft.com/office/drawing/2014/main" id="{00000000-0008-0000-0B00-00007F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16" name="Line 129">
              <a:extLst>
                <a:ext uri="{FF2B5EF4-FFF2-40B4-BE49-F238E27FC236}">
                  <a16:creationId xmlns:a16="http://schemas.microsoft.com/office/drawing/2014/main" id="{00000000-0008-0000-0B00-000080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17" name="Line 130">
              <a:extLst>
                <a:ext uri="{FF2B5EF4-FFF2-40B4-BE49-F238E27FC236}">
                  <a16:creationId xmlns:a16="http://schemas.microsoft.com/office/drawing/2014/main" id="{00000000-0008-0000-0B00-000081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18" name="Line 131">
              <a:extLst>
                <a:ext uri="{FF2B5EF4-FFF2-40B4-BE49-F238E27FC236}">
                  <a16:creationId xmlns:a16="http://schemas.microsoft.com/office/drawing/2014/main" id="{00000000-0008-0000-0B00-000082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19" name="Line 132">
              <a:extLst>
                <a:ext uri="{FF2B5EF4-FFF2-40B4-BE49-F238E27FC236}">
                  <a16:creationId xmlns:a16="http://schemas.microsoft.com/office/drawing/2014/main" id="{00000000-0008-0000-0B00-000083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20" name="Line 133">
              <a:extLst>
                <a:ext uri="{FF2B5EF4-FFF2-40B4-BE49-F238E27FC236}">
                  <a16:creationId xmlns:a16="http://schemas.microsoft.com/office/drawing/2014/main" id="{00000000-0008-0000-0B00-000084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21" name="Line 134">
              <a:extLst>
                <a:ext uri="{FF2B5EF4-FFF2-40B4-BE49-F238E27FC236}">
                  <a16:creationId xmlns:a16="http://schemas.microsoft.com/office/drawing/2014/main" id="{00000000-0008-0000-0B00-000085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422" name="Group 135">
            <a:extLst>
              <a:ext uri="{FF2B5EF4-FFF2-40B4-BE49-F238E27FC236}">
                <a16:creationId xmlns:a16="http://schemas.microsoft.com/office/drawing/2014/main" id="{00000000-0008-0000-0B00-000086300000}"/>
              </a:ext>
            </a:extLst>
          </xdr:cNvPr>
          <xdr:cNvGrpSpPr>
            <a:grpSpLocks/>
          </xdr:cNvGrpSpPr>
        </xdr:nvGrpSpPr>
        <xdr:grpSpPr bwMode="auto">
          <a:xfrm flipH="1">
            <a:off x="145" y="319"/>
            <a:ext cx="11" cy="23"/>
            <a:chOff x="163" y="264"/>
            <a:chExt cx="13" cy="29"/>
          </a:xfrm>
        </xdr:grpSpPr>
        <xdr:sp macro="" textlink="">
          <xdr:nvSpPr>
            <xdr:cNvPr id="12423" name="Line 136">
              <a:extLst>
                <a:ext uri="{FF2B5EF4-FFF2-40B4-BE49-F238E27FC236}">
                  <a16:creationId xmlns:a16="http://schemas.microsoft.com/office/drawing/2014/main" id="{00000000-0008-0000-0B00-000087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24" name="Line 137">
              <a:extLst>
                <a:ext uri="{FF2B5EF4-FFF2-40B4-BE49-F238E27FC236}">
                  <a16:creationId xmlns:a16="http://schemas.microsoft.com/office/drawing/2014/main" id="{00000000-0008-0000-0B00-000088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25" name="Line 138">
              <a:extLst>
                <a:ext uri="{FF2B5EF4-FFF2-40B4-BE49-F238E27FC236}">
                  <a16:creationId xmlns:a16="http://schemas.microsoft.com/office/drawing/2014/main" id="{00000000-0008-0000-0B00-000089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26" name="Line 139">
              <a:extLst>
                <a:ext uri="{FF2B5EF4-FFF2-40B4-BE49-F238E27FC236}">
                  <a16:creationId xmlns:a16="http://schemas.microsoft.com/office/drawing/2014/main" id="{00000000-0008-0000-0B00-00008A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27" name="Line 140">
              <a:extLst>
                <a:ext uri="{FF2B5EF4-FFF2-40B4-BE49-F238E27FC236}">
                  <a16:creationId xmlns:a16="http://schemas.microsoft.com/office/drawing/2014/main" id="{00000000-0008-0000-0B00-00008B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28" name="Line 141">
              <a:extLst>
                <a:ext uri="{FF2B5EF4-FFF2-40B4-BE49-F238E27FC236}">
                  <a16:creationId xmlns:a16="http://schemas.microsoft.com/office/drawing/2014/main" id="{00000000-0008-0000-0B00-00008C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29" name="Line 142">
              <a:extLst>
                <a:ext uri="{FF2B5EF4-FFF2-40B4-BE49-F238E27FC236}">
                  <a16:creationId xmlns:a16="http://schemas.microsoft.com/office/drawing/2014/main" id="{00000000-0008-0000-0B00-00008D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30" name="Line 143">
              <a:extLst>
                <a:ext uri="{FF2B5EF4-FFF2-40B4-BE49-F238E27FC236}">
                  <a16:creationId xmlns:a16="http://schemas.microsoft.com/office/drawing/2014/main" id="{00000000-0008-0000-0B00-00008E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31" name="Line 144">
              <a:extLst>
                <a:ext uri="{FF2B5EF4-FFF2-40B4-BE49-F238E27FC236}">
                  <a16:creationId xmlns:a16="http://schemas.microsoft.com/office/drawing/2014/main" id="{00000000-0008-0000-0B00-00008F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432" name="Group 145">
            <a:extLst>
              <a:ext uri="{FF2B5EF4-FFF2-40B4-BE49-F238E27FC236}">
                <a16:creationId xmlns:a16="http://schemas.microsoft.com/office/drawing/2014/main" id="{00000000-0008-0000-0B00-000090300000}"/>
              </a:ext>
            </a:extLst>
          </xdr:cNvPr>
          <xdr:cNvGrpSpPr>
            <a:grpSpLocks/>
          </xdr:cNvGrpSpPr>
        </xdr:nvGrpSpPr>
        <xdr:grpSpPr bwMode="auto">
          <a:xfrm rot="866676">
            <a:off x="63" y="307"/>
            <a:ext cx="81" cy="13"/>
            <a:chOff x="64" y="974"/>
            <a:chExt cx="75" cy="14"/>
          </a:xfrm>
        </xdr:grpSpPr>
        <xdr:sp macro="" textlink="">
          <xdr:nvSpPr>
            <xdr:cNvPr id="12433" name="Rectangle 146">
              <a:extLst>
                <a:ext uri="{FF2B5EF4-FFF2-40B4-BE49-F238E27FC236}">
                  <a16:creationId xmlns:a16="http://schemas.microsoft.com/office/drawing/2014/main" id="{00000000-0008-0000-0B00-000091300000}"/>
                </a:ext>
              </a:extLst>
            </xdr:cNvPr>
            <xdr:cNvSpPr>
              <a:spLocks noChangeArrowheads="1"/>
            </xdr:cNvSpPr>
          </xdr:nvSpPr>
          <xdr:spPr bwMode="auto">
            <a:xfrm rot="56701">
              <a:off x="64" y="974"/>
              <a:ext cx="75" cy="5"/>
            </a:xfrm>
            <a:prstGeom prst="rect">
              <a:avLst/>
            </a:prstGeom>
            <a:solidFill>
              <a:srgbClr val="FFFFFF"/>
            </a:solidFill>
            <a:ln w="9525">
              <a:solidFill>
                <a:srgbClr val="000000"/>
              </a:solidFill>
              <a:miter lim="800000"/>
              <a:headEnd/>
              <a:tailEnd/>
            </a:ln>
          </xdr:spPr>
        </xdr:sp>
        <xdr:sp macro="" textlink="">
          <xdr:nvSpPr>
            <xdr:cNvPr id="12434" name="Line 147">
              <a:extLst>
                <a:ext uri="{FF2B5EF4-FFF2-40B4-BE49-F238E27FC236}">
                  <a16:creationId xmlns:a16="http://schemas.microsoft.com/office/drawing/2014/main" id="{00000000-0008-0000-0B00-000092300000}"/>
                </a:ext>
              </a:extLst>
            </xdr:cNvPr>
            <xdr:cNvSpPr>
              <a:spLocks noChangeShapeType="1"/>
            </xdr:cNvSpPr>
          </xdr:nvSpPr>
          <xdr:spPr bwMode="auto">
            <a:xfrm>
              <a:off x="69" y="979"/>
              <a:ext cx="0"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35" name="Oval 148">
              <a:extLst>
                <a:ext uri="{FF2B5EF4-FFF2-40B4-BE49-F238E27FC236}">
                  <a16:creationId xmlns:a16="http://schemas.microsoft.com/office/drawing/2014/main" id="{00000000-0008-0000-0B00-000093300000}"/>
                </a:ext>
              </a:extLst>
            </xdr:cNvPr>
            <xdr:cNvSpPr>
              <a:spLocks noChangeArrowheads="1"/>
            </xdr:cNvSpPr>
          </xdr:nvSpPr>
          <xdr:spPr bwMode="auto">
            <a:xfrm>
              <a:off x="67" y="984"/>
              <a:ext cx="4" cy="4"/>
            </a:xfrm>
            <a:prstGeom prst="ellipse">
              <a:avLst/>
            </a:prstGeom>
            <a:solidFill>
              <a:srgbClr val="FFFFFF"/>
            </a:solidFill>
            <a:ln w="9525">
              <a:solidFill>
                <a:srgbClr val="000000"/>
              </a:solidFill>
              <a:round/>
              <a:headEnd/>
              <a:tailEnd/>
            </a:ln>
          </xdr:spPr>
        </xdr:sp>
      </xdr:grpSp>
    </xdr:grpSp>
    <xdr:clientData/>
  </xdr:twoCellAnchor>
  <xdr:twoCellAnchor>
    <xdr:from>
      <xdr:col>9</xdr:col>
      <xdr:colOff>171450</xdr:colOff>
      <xdr:row>103</xdr:row>
      <xdr:rowOff>85725</xdr:rowOff>
    </xdr:from>
    <xdr:to>
      <xdr:col>11</xdr:col>
      <xdr:colOff>552450</xdr:colOff>
      <xdr:row>105</xdr:row>
      <xdr:rowOff>180975</xdr:rowOff>
    </xdr:to>
    <xdr:grpSp>
      <xdr:nvGrpSpPr>
        <xdr:cNvPr id="12436" name="Group 149">
          <a:extLst>
            <a:ext uri="{FF2B5EF4-FFF2-40B4-BE49-F238E27FC236}">
              <a16:creationId xmlns:a16="http://schemas.microsoft.com/office/drawing/2014/main" id="{00000000-0008-0000-0B00-000094300000}"/>
            </a:ext>
          </a:extLst>
        </xdr:cNvPr>
        <xdr:cNvGrpSpPr>
          <a:grpSpLocks/>
        </xdr:cNvGrpSpPr>
      </xdr:nvGrpSpPr>
      <xdr:grpSpPr bwMode="auto">
        <a:xfrm flipH="1">
          <a:off x="6677025" y="21402675"/>
          <a:ext cx="1752600" cy="514350"/>
          <a:chOff x="339" y="419"/>
          <a:chExt cx="190" cy="50"/>
        </a:xfrm>
      </xdr:grpSpPr>
      <xdr:grpSp>
        <xdr:nvGrpSpPr>
          <xdr:cNvPr id="12437" name="Group 150">
            <a:extLst>
              <a:ext uri="{FF2B5EF4-FFF2-40B4-BE49-F238E27FC236}">
                <a16:creationId xmlns:a16="http://schemas.microsoft.com/office/drawing/2014/main" id="{00000000-0008-0000-0B00-000095300000}"/>
              </a:ext>
            </a:extLst>
          </xdr:cNvPr>
          <xdr:cNvGrpSpPr>
            <a:grpSpLocks/>
          </xdr:cNvGrpSpPr>
        </xdr:nvGrpSpPr>
        <xdr:grpSpPr bwMode="auto">
          <a:xfrm>
            <a:off x="339" y="419"/>
            <a:ext cx="11" cy="23"/>
            <a:chOff x="163" y="264"/>
            <a:chExt cx="13" cy="29"/>
          </a:xfrm>
        </xdr:grpSpPr>
        <xdr:sp macro="" textlink="">
          <xdr:nvSpPr>
            <xdr:cNvPr id="12438" name="Line 151">
              <a:extLst>
                <a:ext uri="{FF2B5EF4-FFF2-40B4-BE49-F238E27FC236}">
                  <a16:creationId xmlns:a16="http://schemas.microsoft.com/office/drawing/2014/main" id="{00000000-0008-0000-0B00-000096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39" name="Line 152">
              <a:extLst>
                <a:ext uri="{FF2B5EF4-FFF2-40B4-BE49-F238E27FC236}">
                  <a16:creationId xmlns:a16="http://schemas.microsoft.com/office/drawing/2014/main" id="{00000000-0008-0000-0B00-000097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40" name="Line 153">
              <a:extLst>
                <a:ext uri="{FF2B5EF4-FFF2-40B4-BE49-F238E27FC236}">
                  <a16:creationId xmlns:a16="http://schemas.microsoft.com/office/drawing/2014/main" id="{00000000-0008-0000-0B00-000098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41" name="Line 154">
              <a:extLst>
                <a:ext uri="{FF2B5EF4-FFF2-40B4-BE49-F238E27FC236}">
                  <a16:creationId xmlns:a16="http://schemas.microsoft.com/office/drawing/2014/main" id="{00000000-0008-0000-0B00-000099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42" name="Line 155">
              <a:extLst>
                <a:ext uri="{FF2B5EF4-FFF2-40B4-BE49-F238E27FC236}">
                  <a16:creationId xmlns:a16="http://schemas.microsoft.com/office/drawing/2014/main" id="{00000000-0008-0000-0B00-00009A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43" name="Line 156">
              <a:extLst>
                <a:ext uri="{FF2B5EF4-FFF2-40B4-BE49-F238E27FC236}">
                  <a16:creationId xmlns:a16="http://schemas.microsoft.com/office/drawing/2014/main" id="{00000000-0008-0000-0B00-00009B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44" name="Line 157">
              <a:extLst>
                <a:ext uri="{FF2B5EF4-FFF2-40B4-BE49-F238E27FC236}">
                  <a16:creationId xmlns:a16="http://schemas.microsoft.com/office/drawing/2014/main" id="{00000000-0008-0000-0B00-00009C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45" name="Line 158">
              <a:extLst>
                <a:ext uri="{FF2B5EF4-FFF2-40B4-BE49-F238E27FC236}">
                  <a16:creationId xmlns:a16="http://schemas.microsoft.com/office/drawing/2014/main" id="{00000000-0008-0000-0B00-00009D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46" name="Line 159">
              <a:extLst>
                <a:ext uri="{FF2B5EF4-FFF2-40B4-BE49-F238E27FC236}">
                  <a16:creationId xmlns:a16="http://schemas.microsoft.com/office/drawing/2014/main" id="{00000000-0008-0000-0B00-00009E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447" name="Rectangle 160">
            <a:extLst>
              <a:ext uri="{FF2B5EF4-FFF2-40B4-BE49-F238E27FC236}">
                <a16:creationId xmlns:a16="http://schemas.microsoft.com/office/drawing/2014/main" id="{00000000-0008-0000-0B00-00009F300000}"/>
              </a:ext>
            </a:extLst>
          </xdr:cNvPr>
          <xdr:cNvSpPr>
            <a:spLocks noChangeArrowheads="1"/>
          </xdr:cNvSpPr>
        </xdr:nvSpPr>
        <xdr:spPr bwMode="auto">
          <a:xfrm rot="923377" flipH="1" flipV="1">
            <a:off x="350" y="448"/>
            <a:ext cx="83" cy="5"/>
          </a:xfrm>
          <a:prstGeom prst="rect">
            <a:avLst/>
          </a:prstGeom>
          <a:solidFill>
            <a:srgbClr val="FFFFFF"/>
          </a:solidFill>
          <a:ln w="9525">
            <a:solidFill>
              <a:srgbClr val="000000"/>
            </a:solidFill>
            <a:miter lim="800000"/>
            <a:headEnd/>
            <a:tailEnd/>
          </a:ln>
        </xdr:spPr>
      </xdr:sp>
      <xdr:grpSp>
        <xdr:nvGrpSpPr>
          <xdr:cNvPr id="12448" name="Group 161">
            <a:extLst>
              <a:ext uri="{FF2B5EF4-FFF2-40B4-BE49-F238E27FC236}">
                <a16:creationId xmlns:a16="http://schemas.microsoft.com/office/drawing/2014/main" id="{00000000-0008-0000-0B00-0000A0300000}"/>
              </a:ext>
            </a:extLst>
          </xdr:cNvPr>
          <xdr:cNvGrpSpPr>
            <a:grpSpLocks/>
          </xdr:cNvGrpSpPr>
        </xdr:nvGrpSpPr>
        <xdr:grpSpPr bwMode="auto">
          <a:xfrm flipH="1">
            <a:off x="518" y="419"/>
            <a:ext cx="11" cy="23"/>
            <a:chOff x="163" y="264"/>
            <a:chExt cx="13" cy="29"/>
          </a:xfrm>
        </xdr:grpSpPr>
        <xdr:sp macro="" textlink="">
          <xdr:nvSpPr>
            <xdr:cNvPr id="12449" name="Line 162">
              <a:extLst>
                <a:ext uri="{FF2B5EF4-FFF2-40B4-BE49-F238E27FC236}">
                  <a16:creationId xmlns:a16="http://schemas.microsoft.com/office/drawing/2014/main" id="{00000000-0008-0000-0B00-0000A1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50" name="Line 163">
              <a:extLst>
                <a:ext uri="{FF2B5EF4-FFF2-40B4-BE49-F238E27FC236}">
                  <a16:creationId xmlns:a16="http://schemas.microsoft.com/office/drawing/2014/main" id="{00000000-0008-0000-0B00-0000A2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51" name="Line 164">
              <a:extLst>
                <a:ext uri="{FF2B5EF4-FFF2-40B4-BE49-F238E27FC236}">
                  <a16:creationId xmlns:a16="http://schemas.microsoft.com/office/drawing/2014/main" id="{00000000-0008-0000-0B00-0000A3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52" name="Line 165">
              <a:extLst>
                <a:ext uri="{FF2B5EF4-FFF2-40B4-BE49-F238E27FC236}">
                  <a16:creationId xmlns:a16="http://schemas.microsoft.com/office/drawing/2014/main" id="{00000000-0008-0000-0B00-0000A4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53" name="Line 166">
              <a:extLst>
                <a:ext uri="{FF2B5EF4-FFF2-40B4-BE49-F238E27FC236}">
                  <a16:creationId xmlns:a16="http://schemas.microsoft.com/office/drawing/2014/main" id="{00000000-0008-0000-0B00-0000A5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54" name="Line 167">
              <a:extLst>
                <a:ext uri="{FF2B5EF4-FFF2-40B4-BE49-F238E27FC236}">
                  <a16:creationId xmlns:a16="http://schemas.microsoft.com/office/drawing/2014/main" id="{00000000-0008-0000-0B00-0000A6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55" name="Line 168">
              <a:extLst>
                <a:ext uri="{FF2B5EF4-FFF2-40B4-BE49-F238E27FC236}">
                  <a16:creationId xmlns:a16="http://schemas.microsoft.com/office/drawing/2014/main" id="{00000000-0008-0000-0B00-0000A7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56" name="Line 169">
              <a:extLst>
                <a:ext uri="{FF2B5EF4-FFF2-40B4-BE49-F238E27FC236}">
                  <a16:creationId xmlns:a16="http://schemas.microsoft.com/office/drawing/2014/main" id="{00000000-0008-0000-0B00-0000A8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57" name="Line 170">
              <a:extLst>
                <a:ext uri="{FF2B5EF4-FFF2-40B4-BE49-F238E27FC236}">
                  <a16:creationId xmlns:a16="http://schemas.microsoft.com/office/drawing/2014/main" id="{00000000-0008-0000-0B00-0000A9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458" name="Rectangle 171">
            <a:extLst>
              <a:ext uri="{FF2B5EF4-FFF2-40B4-BE49-F238E27FC236}">
                <a16:creationId xmlns:a16="http://schemas.microsoft.com/office/drawing/2014/main" id="{00000000-0008-0000-0B00-0000AA300000}"/>
              </a:ext>
            </a:extLst>
          </xdr:cNvPr>
          <xdr:cNvSpPr>
            <a:spLocks noChangeArrowheads="1"/>
          </xdr:cNvSpPr>
        </xdr:nvSpPr>
        <xdr:spPr bwMode="auto">
          <a:xfrm rot="20676623" flipV="1">
            <a:off x="436" y="448"/>
            <a:ext cx="81" cy="5"/>
          </a:xfrm>
          <a:prstGeom prst="rect">
            <a:avLst/>
          </a:prstGeom>
          <a:solidFill>
            <a:srgbClr val="FFFFFF"/>
          </a:solidFill>
          <a:ln w="9525">
            <a:solidFill>
              <a:srgbClr val="000000"/>
            </a:solidFill>
            <a:miter lim="800000"/>
            <a:headEnd/>
            <a:tailEnd/>
          </a:ln>
        </xdr:spPr>
      </xdr:sp>
      <xdr:sp macro="" textlink="">
        <xdr:nvSpPr>
          <xdr:cNvPr id="12459" name="Line 172">
            <a:extLst>
              <a:ext uri="{FF2B5EF4-FFF2-40B4-BE49-F238E27FC236}">
                <a16:creationId xmlns:a16="http://schemas.microsoft.com/office/drawing/2014/main" id="{00000000-0008-0000-0B00-0000AB300000}"/>
              </a:ext>
            </a:extLst>
          </xdr:cNvPr>
          <xdr:cNvSpPr>
            <a:spLocks noChangeShapeType="1"/>
          </xdr:cNvSpPr>
        </xdr:nvSpPr>
        <xdr:spPr bwMode="auto">
          <a:xfrm rot="20733324" flipV="1">
            <a:off x="445" y="462"/>
            <a:ext cx="0" cy="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60" name="Oval 173">
            <a:extLst>
              <a:ext uri="{FF2B5EF4-FFF2-40B4-BE49-F238E27FC236}">
                <a16:creationId xmlns:a16="http://schemas.microsoft.com/office/drawing/2014/main" id="{00000000-0008-0000-0B00-0000AC300000}"/>
              </a:ext>
            </a:extLst>
          </xdr:cNvPr>
          <xdr:cNvSpPr>
            <a:spLocks noChangeArrowheads="1"/>
          </xdr:cNvSpPr>
        </xdr:nvSpPr>
        <xdr:spPr bwMode="auto">
          <a:xfrm rot="20733324" flipV="1">
            <a:off x="443" y="465"/>
            <a:ext cx="5" cy="4"/>
          </a:xfrm>
          <a:prstGeom prst="ellipse">
            <a:avLst/>
          </a:prstGeom>
          <a:solidFill>
            <a:srgbClr val="FFFFFF"/>
          </a:solidFill>
          <a:ln w="9525">
            <a:solidFill>
              <a:srgbClr val="000000"/>
            </a:solidFill>
            <a:round/>
            <a:headEnd/>
            <a:tailEnd/>
          </a:ln>
        </xdr:spPr>
      </xdr:sp>
    </xdr:grpSp>
    <xdr:clientData/>
  </xdr:twoCellAnchor>
  <xdr:twoCellAnchor>
    <xdr:from>
      <xdr:col>6</xdr:col>
      <xdr:colOff>171450</xdr:colOff>
      <xdr:row>98</xdr:row>
      <xdr:rowOff>152400</xdr:rowOff>
    </xdr:from>
    <xdr:to>
      <xdr:col>8</xdr:col>
      <xdr:colOff>552450</xdr:colOff>
      <xdr:row>100</xdr:row>
      <xdr:rowOff>85725</xdr:rowOff>
    </xdr:to>
    <xdr:grpSp>
      <xdr:nvGrpSpPr>
        <xdr:cNvPr id="12461" name="Group 174">
          <a:extLst>
            <a:ext uri="{FF2B5EF4-FFF2-40B4-BE49-F238E27FC236}">
              <a16:creationId xmlns:a16="http://schemas.microsoft.com/office/drawing/2014/main" id="{00000000-0008-0000-0B00-0000AD300000}"/>
            </a:ext>
          </a:extLst>
        </xdr:cNvPr>
        <xdr:cNvGrpSpPr>
          <a:grpSpLocks/>
        </xdr:cNvGrpSpPr>
      </xdr:nvGrpSpPr>
      <xdr:grpSpPr bwMode="auto">
        <a:xfrm>
          <a:off x="4619625" y="20421600"/>
          <a:ext cx="1752600" cy="352425"/>
          <a:chOff x="339" y="310"/>
          <a:chExt cx="190" cy="34"/>
        </a:xfrm>
      </xdr:grpSpPr>
      <xdr:grpSp>
        <xdr:nvGrpSpPr>
          <xdr:cNvPr id="12462" name="Group 175">
            <a:extLst>
              <a:ext uri="{FF2B5EF4-FFF2-40B4-BE49-F238E27FC236}">
                <a16:creationId xmlns:a16="http://schemas.microsoft.com/office/drawing/2014/main" id="{00000000-0008-0000-0B00-0000AE300000}"/>
              </a:ext>
            </a:extLst>
          </xdr:cNvPr>
          <xdr:cNvGrpSpPr>
            <a:grpSpLocks/>
          </xdr:cNvGrpSpPr>
        </xdr:nvGrpSpPr>
        <xdr:grpSpPr bwMode="auto">
          <a:xfrm>
            <a:off x="339" y="321"/>
            <a:ext cx="11" cy="23"/>
            <a:chOff x="163" y="264"/>
            <a:chExt cx="13" cy="29"/>
          </a:xfrm>
        </xdr:grpSpPr>
        <xdr:sp macro="" textlink="">
          <xdr:nvSpPr>
            <xdr:cNvPr id="12463" name="Line 176">
              <a:extLst>
                <a:ext uri="{FF2B5EF4-FFF2-40B4-BE49-F238E27FC236}">
                  <a16:creationId xmlns:a16="http://schemas.microsoft.com/office/drawing/2014/main" id="{00000000-0008-0000-0B00-0000AF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64" name="Line 177">
              <a:extLst>
                <a:ext uri="{FF2B5EF4-FFF2-40B4-BE49-F238E27FC236}">
                  <a16:creationId xmlns:a16="http://schemas.microsoft.com/office/drawing/2014/main" id="{00000000-0008-0000-0B00-0000B0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65" name="Line 178">
              <a:extLst>
                <a:ext uri="{FF2B5EF4-FFF2-40B4-BE49-F238E27FC236}">
                  <a16:creationId xmlns:a16="http://schemas.microsoft.com/office/drawing/2014/main" id="{00000000-0008-0000-0B00-0000B1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66" name="Line 179">
              <a:extLst>
                <a:ext uri="{FF2B5EF4-FFF2-40B4-BE49-F238E27FC236}">
                  <a16:creationId xmlns:a16="http://schemas.microsoft.com/office/drawing/2014/main" id="{00000000-0008-0000-0B00-0000B2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67" name="Line 180">
              <a:extLst>
                <a:ext uri="{FF2B5EF4-FFF2-40B4-BE49-F238E27FC236}">
                  <a16:creationId xmlns:a16="http://schemas.microsoft.com/office/drawing/2014/main" id="{00000000-0008-0000-0B00-0000B3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68" name="Line 181">
              <a:extLst>
                <a:ext uri="{FF2B5EF4-FFF2-40B4-BE49-F238E27FC236}">
                  <a16:creationId xmlns:a16="http://schemas.microsoft.com/office/drawing/2014/main" id="{00000000-0008-0000-0B00-0000B4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69" name="Line 182">
              <a:extLst>
                <a:ext uri="{FF2B5EF4-FFF2-40B4-BE49-F238E27FC236}">
                  <a16:creationId xmlns:a16="http://schemas.microsoft.com/office/drawing/2014/main" id="{00000000-0008-0000-0B00-0000B5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70" name="Line 183">
              <a:extLst>
                <a:ext uri="{FF2B5EF4-FFF2-40B4-BE49-F238E27FC236}">
                  <a16:creationId xmlns:a16="http://schemas.microsoft.com/office/drawing/2014/main" id="{00000000-0008-0000-0B00-0000B6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71" name="Line 184">
              <a:extLst>
                <a:ext uri="{FF2B5EF4-FFF2-40B4-BE49-F238E27FC236}">
                  <a16:creationId xmlns:a16="http://schemas.microsoft.com/office/drawing/2014/main" id="{00000000-0008-0000-0B00-0000B7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472" name="Rectangle 185">
            <a:extLst>
              <a:ext uri="{FF2B5EF4-FFF2-40B4-BE49-F238E27FC236}">
                <a16:creationId xmlns:a16="http://schemas.microsoft.com/office/drawing/2014/main" id="{00000000-0008-0000-0B00-0000B8300000}"/>
              </a:ext>
            </a:extLst>
          </xdr:cNvPr>
          <xdr:cNvSpPr>
            <a:spLocks noChangeArrowheads="1"/>
          </xdr:cNvSpPr>
        </xdr:nvSpPr>
        <xdr:spPr bwMode="auto">
          <a:xfrm rot="20676623" flipH="1">
            <a:off x="350" y="310"/>
            <a:ext cx="83" cy="5"/>
          </a:xfrm>
          <a:prstGeom prst="rect">
            <a:avLst/>
          </a:prstGeom>
          <a:solidFill>
            <a:srgbClr val="FFFFFF"/>
          </a:solidFill>
          <a:ln w="9525">
            <a:solidFill>
              <a:srgbClr val="000000"/>
            </a:solidFill>
            <a:miter lim="800000"/>
            <a:headEnd/>
            <a:tailEnd/>
          </a:ln>
        </xdr:spPr>
      </xdr:sp>
      <xdr:grpSp>
        <xdr:nvGrpSpPr>
          <xdr:cNvPr id="12473" name="Group 186">
            <a:extLst>
              <a:ext uri="{FF2B5EF4-FFF2-40B4-BE49-F238E27FC236}">
                <a16:creationId xmlns:a16="http://schemas.microsoft.com/office/drawing/2014/main" id="{00000000-0008-0000-0B00-0000B9300000}"/>
              </a:ext>
            </a:extLst>
          </xdr:cNvPr>
          <xdr:cNvGrpSpPr>
            <a:grpSpLocks/>
          </xdr:cNvGrpSpPr>
        </xdr:nvGrpSpPr>
        <xdr:grpSpPr bwMode="auto">
          <a:xfrm flipH="1">
            <a:off x="518" y="321"/>
            <a:ext cx="11" cy="23"/>
            <a:chOff x="163" y="264"/>
            <a:chExt cx="13" cy="29"/>
          </a:xfrm>
        </xdr:grpSpPr>
        <xdr:sp macro="" textlink="">
          <xdr:nvSpPr>
            <xdr:cNvPr id="12474" name="Line 187">
              <a:extLst>
                <a:ext uri="{FF2B5EF4-FFF2-40B4-BE49-F238E27FC236}">
                  <a16:creationId xmlns:a16="http://schemas.microsoft.com/office/drawing/2014/main" id="{00000000-0008-0000-0B00-0000BA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75" name="Line 188">
              <a:extLst>
                <a:ext uri="{FF2B5EF4-FFF2-40B4-BE49-F238E27FC236}">
                  <a16:creationId xmlns:a16="http://schemas.microsoft.com/office/drawing/2014/main" id="{00000000-0008-0000-0B00-0000BB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76" name="Line 189">
              <a:extLst>
                <a:ext uri="{FF2B5EF4-FFF2-40B4-BE49-F238E27FC236}">
                  <a16:creationId xmlns:a16="http://schemas.microsoft.com/office/drawing/2014/main" id="{00000000-0008-0000-0B00-0000BC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77" name="Line 190">
              <a:extLst>
                <a:ext uri="{FF2B5EF4-FFF2-40B4-BE49-F238E27FC236}">
                  <a16:creationId xmlns:a16="http://schemas.microsoft.com/office/drawing/2014/main" id="{00000000-0008-0000-0B00-0000BD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78" name="Line 191">
              <a:extLst>
                <a:ext uri="{FF2B5EF4-FFF2-40B4-BE49-F238E27FC236}">
                  <a16:creationId xmlns:a16="http://schemas.microsoft.com/office/drawing/2014/main" id="{00000000-0008-0000-0B00-0000BE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79" name="Line 192">
              <a:extLst>
                <a:ext uri="{FF2B5EF4-FFF2-40B4-BE49-F238E27FC236}">
                  <a16:creationId xmlns:a16="http://schemas.microsoft.com/office/drawing/2014/main" id="{00000000-0008-0000-0B00-0000BF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80" name="Line 193">
              <a:extLst>
                <a:ext uri="{FF2B5EF4-FFF2-40B4-BE49-F238E27FC236}">
                  <a16:creationId xmlns:a16="http://schemas.microsoft.com/office/drawing/2014/main" id="{00000000-0008-0000-0B00-0000C0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81" name="Line 194">
              <a:extLst>
                <a:ext uri="{FF2B5EF4-FFF2-40B4-BE49-F238E27FC236}">
                  <a16:creationId xmlns:a16="http://schemas.microsoft.com/office/drawing/2014/main" id="{00000000-0008-0000-0B00-0000C1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82" name="Line 195">
              <a:extLst>
                <a:ext uri="{FF2B5EF4-FFF2-40B4-BE49-F238E27FC236}">
                  <a16:creationId xmlns:a16="http://schemas.microsoft.com/office/drawing/2014/main" id="{00000000-0008-0000-0B00-0000C2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12483" name="Group 196">
            <a:extLst>
              <a:ext uri="{FF2B5EF4-FFF2-40B4-BE49-F238E27FC236}">
                <a16:creationId xmlns:a16="http://schemas.microsoft.com/office/drawing/2014/main" id="{00000000-0008-0000-0B00-0000C3300000}"/>
              </a:ext>
            </a:extLst>
          </xdr:cNvPr>
          <xdr:cNvGrpSpPr>
            <a:grpSpLocks/>
          </xdr:cNvGrpSpPr>
        </xdr:nvGrpSpPr>
        <xdr:grpSpPr bwMode="auto">
          <a:xfrm rot="866676">
            <a:off x="436" y="310"/>
            <a:ext cx="81" cy="13"/>
            <a:chOff x="64" y="974"/>
            <a:chExt cx="75" cy="14"/>
          </a:xfrm>
        </xdr:grpSpPr>
        <xdr:sp macro="" textlink="">
          <xdr:nvSpPr>
            <xdr:cNvPr id="12484" name="Rectangle 197">
              <a:extLst>
                <a:ext uri="{FF2B5EF4-FFF2-40B4-BE49-F238E27FC236}">
                  <a16:creationId xmlns:a16="http://schemas.microsoft.com/office/drawing/2014/main" id="{00000000-0008-0000-0B00-0000C4300000}"/>
                </a:ext>
              </a:extLst>
            </xdr:cNvPr>
            <xdr:cNvSpPr>
              <a:spLocks noChangeArrowheads="1"/>
            </xdr:cNvSpPr>
          </xdr:nvSpPr>
          <xdr:spPr bwMode="auto">
            <a:xfrm rot="56701">
              <a:off x="64" y="974"/>
              <a:ext cx="75" cy="5"/>
            </a:xfrm>
            <a:prstGeom prst="rect">
              <a:avLst/>
            </a:prstGeom>
            <a:solidFill>
              <a:srgbClr val="FFFFFF"/>
            </a:solidFill>
            <a:ln w="9525">
              <a:solidFill>
                <a:srgbClr val="000000"/>
              </a:solidFill>
              <a:miter lim="800000"/>
              <a:headEnd/>
              <a:tailEnd/>
            </a:ln>
          </xdr:spPr>
        </xdr:sp>
        <xdr:sp macro="" textlink="">
          <xdr:nvSpPr>
            <xdr:cNvPr id="12485" name="Line 198">
              <a:extLst>
                <a:ext uri="{FF2B5EF4-FFF2-40B4-BE49-F238E27FC236}">
                  <a16:creationId xmlns:a16="http://schemas.microsoft.com/office/drawing/2014/main" id="{00000000-0008-0000-0B00-0000C5300000}"/>
                </a:ext>
              </a:extLst>
            </xdr:cNvPr>
            <xdr:cNvSpPr>
              <a:spLocks noChangeShapeType="1"/>
            </xdr:cNvSpPr>
          </xdr:nvSpPr>
          <xdr:spPr bwMode="auto">
            <a:xfrm>
              <a:off x="69" y="979"/>
              <a:ext cx="0" cy="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86" name="Oval 199">
              <a:extLst>
                <a:ext uri="{FF2B5EF4-FFF2-40B4-BE49-F238E27FC236}">
                  <a16:creationId xmlns:a16="http://schemas.microsoft.com/office/drawing/2014/main" id="{00000000-0008-0000-0B00-0000C6300000}"/>
                </a:ext>
              </a:extLst>
            </xdr:cNvPr>
            <xdr:cNvSpPr>
              <a:spLocks noChangeArrowheads="1"/>
            </xdr:cNvSpPr>
          </xdr:nvSpPr>
          <xdr:spPr bwMode="auto">
            <a:xfrm>
              <a:off x="67" y="984"/>
              <a:ext cx="4" cy="4"/>
            </a:xfrm>
            <a:prstGeom prst="ellipse">
              <a:avLst/>
            </a:prstGeom>
            <a:solidFill>
              <a:srgbClr val="FFFFFF"/>
            </a:solidFill>
            <a:ln w="9525">
              <a:solidFill>
                <a:srgbClr val="000000"/>
              </a:solidFill>
              <a:round/>
              <a:headEnd/>
              <a:tailEnd/>
            </a:ln>
          </xdr:spPr>
        </xdr:sp>
      </xdr:grpSp>
    </xdr:grpSp>
    <xdr:clientData/>
  </xdr:twoCellAnchor>
  <xdr:twoCellAnchor>
    <xdr:from>
      <xdr:col>6</xdr:col>
      <xdr:colOff>171450</xdr:colOff>
      <xdr:row>103</xdr:row>
      <xdr:rowOff>85725</xdr:rowOff>
    </xdr:from>
    <xdr:to>
      <xdr:col>8</xdr:col>
      <xdr:colOff>552450</xdr:colOff>
      <xdr:row>105</xdr:row>
      <xdr:rowOff>180975</xdr:rowOff>
    </xdr:to>
    <xdr:grpSp>
      <xdr:nvGrpSpPr>
        <xdr:cNvPr id="12487" name="Group 200">
          <a:extLst>
            <a:ext uri="{FF2B5EF4-FFF2-40B4-BE49-F238E27FC236}">
              <a16:creationId xmlns:a16="http://schemas.microsoft.com/office/drawing/2014/main" id="{00000000-0008-0000-0B00-0000C7300000}"/>
            </a:ext>
          </a:extLst>
        </xdr:cNvPr>
        <xdr:cNvGrpSpPr>
          <a:grpSpLocks/>
        </xdr:cNvGrpSpPr>
      </xdr:nvGrpSpPr>
      <xdr:grpSpPr bwMode="auto">
        <a:xfrm>
          <a:off x="4619625" y="21402675"/>
          <a:ext cx="1752600" cy="514350"/>
          <a:chOff x="339" y="419"/>
          <a:chExt cx="190" cy="50"/>
        </a:xfrm>
      </xdr:grpSpPr>
      <xdr:grpSp>
        <xdr:nvGrpSpPr>
          <xdr:cNvPr id="12488" name="Group 201">
            <a:extLst>
              <a:ext uri="{FF2B5EF4-FFF2-40B4-BE49-F238E27FC236}">
                <a16:creationId xmlns:a16="http://schemas.microsoft.com/office/drawing/2014/main" id="{00000000-0008-0000-0B00-0000C8300000}"/>
              </a:ext>
            </a:extLst>
          </xdr:cNvPr>
          <xdr:cNvGrpSpPr>
            <a:grpSpLocks/>
          </xdr:cNvGrpSpPr>
        </xdr:nvGrpSpPr>
        <xdr:grpSpPr bwMode="auto">
          <a:xfrm>
            <a:off x="339" y="419"/>
            <a:ext cx="11" cy="23"/>
            <a:chOff x="163" y="264"/>
            <a:chExt cx="13" cy="29"/>
          </a:xfrm>
        </xdr:grpSpPr>
        <xdr:sp macro="" textlink="">
          <xdr:nvSpPr>
            <xdr:cNvPr id="12489" name="Line 202">
              <a:extLst>
                <a:ext uri="{FF2B5EF4-FFF2-40B4-BE49-F238E27FC236}">
                  <a16:creationId xmlns:a16="http://schemas.microsoft.com/office/drawing/2014/main" id="{00000000-0008-0000-0B00-0000C9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90" name="Line 203">
              <a:extLst>
                <a:ext uri="{FF2B5EF4-FFF2-40B4-BE49-F238E27FC236}">
                  <a16:creationId xmlns:a16="http://schemas.microsoft.com/office/drawing/2014/main" id="{00000000-0008-0000-0B00-0000CA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91" name="Line 204">
              <a:extLst>
                <a:ext uri="{FF2B5EF4-FFF2-40B4-BE49-F238E27FC236}">
                  <a16:creationId xmlns:a16="http://schemas.microsoft.com/office/drawing/2014/main" id="{00000000-0008-0000-0B00-0000CB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92" name="Line 205">
              <a:extLst>
                <a:ext uri="{FF2B5EF4-FFF2-40B4-BE49-F238E27FC236}">
                  <a16:creationId xmlns:a16="http://schemas.microsoft.com/office/drawing/2014/main" id="{00000000-0008-0000-0B00-0000CC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93" name="Line 206">
              <a:extLst>
                <a:ext uri="{FF2B5EF4-FFF2-40B4-BE49-F238E27FC236}">
                  <a16:creationId xmlns:a16="http://schemas.microsoft.com/office/drawing/2014/main" id="{00000000-0008-0000-0B00-0000CD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94" name="Line 207">
              <a:extLst>
                <a:ext uri="{FF2B5EF4-FFF2-40B4-BE49-F238E27FC236}">
                  <a16:creationId xmlns:a16="http://schemas.microsoft.com/office/drawing/2014/main" id="{00000000-0008-0000-0B00-0000CE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95" name="Line 208">
              <a:extLst>
                <a:ext uri="{FF2B5EF4-FFF2-40B4-BE49-F238E27FC236}">
                  <a16:creationId xmlns:a16="http://schemas.microsoft.com/office/drawing/2014/main" id="{00000000-0008-0000-0B00-0000CF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96" name="Line 209">
              <a:extLst>
                <a:ext uri="{FF2B5EF4-FFF2-40B4-BE49-F238E27FC236}">
                  <a16:creationId xmlns:a16="http://schemas.microsoft.com/office/drawing/2014/main" id="{00000000-0008-0000-0B00-0000D0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497" name="Line 210">
              <a:extLst>
                <a:ext uri="{FF2B5EF4-FFF2-40B4-BE49-F238E27FC236}">
                  <a16:creationId xmlns:a16="http://schemas.microsoft.com/office/drawing/2014/main" id="{00000000-0008-0000-0B00-0000D1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498" name="Rectangle 211">
            <a:extLst>
              <a:ext uri="{FF2B5EF4-FFF2-40B4-BE49-F238E27FC236}">
                <a16:creationId xmlns:a16="http://schemas.microsoft.com/office/drawing/2014/main" id="{00000000-0008-0000-0B00-0000D2300000}"/>
              </a:ext>
            </a:extLst>
          </xdr:cNvPr>
          <xdr:cNvSpPr>
            <a:spLocks noChangeArrowheads="1"/>
          </xdr:cNvSpPr>
        </xdr:nvSpPr>
        <xdr:spPr bwMode="auto">
          <a:xfrm rot="923377" flipH="1" flipV="1">
            <a:off x="350" y="448"/>
            <a:ext cx="83" cy="5"/>
          </a:xfrm>
          <a:prstGeom prst="rect">
            <a:avLst/>
          </a:prstGeom>
          <a:solidFill>
            <a:srgbClr val="FFFFFF"/>
          </a:solidFill>
          <a:ln w="9525">
            <a:solidFill>
              <a:srgbClr val="000000"/>
            </a:solidFill>
            <a:miter lim="800000"/>
            <a:headEnd/>
            <a:tailEnd/>
          </a:ln>
        </xdr:spPr>
      </xdr:sp>
      <xdr:grpSp>
        <xdr:nvGrpSpPr>
          <xdr:cNvPr id="12499" name="Group 212">
            <a:extLst>
              <a:ext uri="{FF2B5EF4-FFF2-40B4-BE49-F238E27FC236}">
                <a16:creationId xmlns:a16="http://schemas.microsoft.com/office/drawing/2014/main" id="{00000000-0008-0000-0B00-0000D3300000}"/>
              </a:ext>
            </a:extLst>
          </xdr:cNvPr>
          <xdr:cNvGrpSpPr>
            <a:grpSpLocks/>
          </xdr:cNvGrpSpPr>
        </xdr:nvGrpSpPr>
        <xdr:grpSpPr bwMode="auto">
          <a:xfrm flipH="1">
            <a:off x="518" y="419"/>
            <a:ext cx="11" cy="23"/>
            <a:chOff x="163" y="264"/>
            <a:chExt cx="13" cy="29"/>
          </a:xfrm>
        </xdr:grpSpPr>
        <xdr:sp macro="" textlink="">
          <xdr:nvSpPr>
            <xdr:cNvPr id="12500" name="Line 213">
              <a:extLst>
                <a:ext uri="{FF2B5EF4-FFF2-40B4-BE49-F238E27FC236}">
                  <a16:creationId xmlns:a16="http://schemas.microsoft.com/office/drawing/2014/main" id="{00000000-0008-0000-0B00-0000D4300000}"/>
                </a:ext>
              </a:extLst>
            </xdr:cNvPr>
            <xdr:cNvSpPr>
              <a:spLocks noChangeShapeType="1"/>
            </xdr:cNvSpPr>
          </xdr:nvSpPr>
          <xdr:spPr bwMode="auto">
            <a:xfrm flipV="1">
              <a:off x="163" y="264"/>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01" name="Line 214">
              <a:extLst>
                <a:ext uri="{FF2B5EF4-FFF2-40B4-BE49-F238E27FC236}">
                  <a16:creationId xmlns:a16="http://schemas.microsoft.com/office/drawing/2014/main" id="{00000000-0008-0000-0B00-0000D5300000}"/>
                </a:ext>
              </a:extLst>
            </xdr:cNvPr>
            <xdr:cNvSpPr>
              <a:spLocks noChangeShapeType="1"/>
            </xdr:cNvSpPr>
          </xdr:nvSpPr>
          <xdr:spPr bwMode="auto">
            <a:xfrm>
              <a:off x="163" y="264"/>
              <a:ext cx="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02" name="Line 215">
              <a:extLst>
                <a:ext uri="{FF2B5EF4-FFF2-40B4-BE49-F238E27FC236}">
                  <a16:creationId xmlns:a16="http://schemas.microsoft.com/office/drawing/2014/main" id="{00000000-0008-0000-0B00-0000D6300000}"/>
                </a:ext>
              </a:extLst>
            </xdr:cNvPr>
            <xdr:cNvSpPr>
              <a:spLocks noChangeShapeType="1"/>
            </xdr:cNvSpPr>
          </xdr:nvSpPr>
          <xdr:spPr bwMode="auto">
            <a:xfrm>
              <a:off x="172" y="26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03" name="Line 216">
              <a:extLst>
                <a:ext uri="{FF2B5EF4-FFF2-40B4-BE49-F238E27FC236}">
                  <a16:creationId xmlns:a16="http://schemas.microsoft.com/office/drawing/2014/main" id="{00000000-0008-0000-0B00-0000D7300000}"/>
                </a:ext>
              </a:extLst>
            </xdr:cNvPr>
            <xdr:cNvSpPr>
              <a:spLocks noChangeShapeType="1"/>
            </xdr:cNvSpPr>
          </xdr:nvSpPr>
          <xdr:spPr bwMode="auto">
            <a:xfrm>
              <a:off x="172" y="273"/>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04" name="Line 217">
              <a:extLst>
                <a:ext uri="{FF2B5EF4-FFF2-40B4-BE49-F238E27FC236}">
                  <a16:creationId xmlns:a16="http://schemas.microsoft.com/office/drawing/2014/main" id="{00000000-0008-0000-0B00-0000D8300000}"/>
                </a:ext>
              </a:extLst>
            </xdr:cNvPr>
            <xdr:cNvSpPr>
              <a:spLocks noChangeShapeType="1"/>
            </xdr:cNvSpPr>
          </xdr:nvSpPr>
          <xdr:spPr bwMode="auto">
            <a:xfrm>
              <a:off x="176" y="273"/>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05" name="Line 218">
              <a:extLst>
                <a:ext uri="{FF2B5EF4-FFF2-40B4-BE49-F238E27FC236}">
                  <a16:creationId xmlns:a16="http://schemas.microsoft.com/office/drawing/2014/main" id="{00000000-0008-0000-0B00-0000D9300000}"/>
                </a:ext>
              </a:extLst>
            </xdr:cNvPr>
            <xdr:cNvSpPr>
              <a:spLocks noChangeShapeType="1"/>
            </xdr:cNvSpPr>
          </xdr:nvSpPr>
          <xdr:spPr bwMode="auto">
            <a:xfrm flipH="1">
              <a:off x="172" y="284"/>
              <a:ext cx="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06" name="Line 219">
              <a:extLst>
                <a:ext uri="{FF2B5EF4-FFF2-40B4-BE49-F238E27FC236}">
                  <a16:creationId xmlns:a16="http://schemas.microsoft.com/office/drawing/2014/main" id="{00000000-0008-0000-0B00-0000DA300000}"/>
                </a:ext>
              </a:extLst>
            </xdr:cNvPr>
            <xdr:cNvSpPr>
              <a:spLocks noChangeShapeType="1"/>
            </xdr:cNvSpPr>
          </xdr:nvSpPr>
          <xdr:spPr bwMode="auto">
            <a:xfrm>
              <a:off x="172" y="284"/>
              <a:ext cx="0" cy="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07" name="Line 220">
              <a:extLst>
                <a:ext uri="{FF2B5EF4-FFF2-40B4-BE49-F238E27FC236}">
                  <a16:creationId xmlns:a16="http://schemas.microsoft.com/office/drawing/2014/main" id="{00000000-0008-0000-0B00-0000DB300000}"/>
                </a:ext>
              </a:extLst>
            </xdr:cNvPr>
            <xdr:cNvSpPr>
              <a:spLocks noChangeShapeType="1"/>
            </xdr:cNvSpPr>
          </xdr:nvSpPr>
          <xdr:spPr bwMode="auto">
            <a:xfrm flipH="1">
              <a:off x="164" y="293"/>
              <a:ext cx="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08" name="Line 221">
              <a:extLst>
                <a:ext uri="{FF2B5EF4-FFF2-40B4-BE49-F238E27FC236}">
                  <a16:creationId xmlns:a16="http://schemas.microsoft.com/office/drawing/2014/main" id="{00000000-0008-0000-0B00-0000DC300000}"/>
                </a:ext>
              </a:extLst>
            </xdr:cNvPr>
            <xdr:cNvSpPr>
              <a:spLocks noChangeShapeType="1"/>
            </xdr:cNvSpPr>
          </xdr:nvSpPr>
          <xdr:spPr bwMode="auto">
            <a:xfrm flipV="1">
              <a:off x="163" y="288"/>
              <a:ext cx="0" cy="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509" name="Rectangle 222">
            <a:extLst>
              <a:ext uri="{FF2B5EF4-FFF2-40B4-BE49-F238E27FC236}">
                <a16:creationId xmlns:a16="http://schemas.microsoft.com/office/drawing/2014/main" id="{00000000-0008-0000-0B00-0000DD300000}"/>
              </a:ext>
            </a:extLst>
          </xdr:cNvPr>
          <xdr:cNvSpPr>
            <a:spLocks noChangeArrowheads="1"/>
          </xdr:cNvSpPr>
        </xdr:nvSpPr>
        <xdr:spPr bwMode="auto">
          <a:xfrm rot="20676623" flipV="1">
            <a:off x="436" y="448"/>
            <a:ext cx="81" cy="5"/>
          </a:xfrm>
          <a:prstGeom prst="rect">
            <a:avLst/>
          </a:prstGeom>
          <a:solidFill>
            <a:srgbClr val="FFFFFF"/>
          </a:solidFill>
          <a:ln w="9525">
            <a:solidFill>
              <a:srgbClr val="000000"/>
            </a:solidFill>
            <a:miter lim="800000"/>
            <a:headEnd/>
            <a:tailEnd/>
          </a:ln>
        </xdr:spPr>
      </xdr:sp>
      <xdr:sp macro="" textlink="">
        <xdr:nvSpPr>
          <xdr:cNvPr id="12510" name="Line 223">
            <a:extLst>
              <a:ext uri="{FF2B5EF4-FFF2-40B4-BE49-F238E27FC236}">
                <a16:creationId xmlns:a16="http://schemas.microsoft.com/office/drawing/2014/main" id="{00000000-0008-0000-0B00-0000DE300000}"/>
              </a:ext>
            </a:extLst>
          </xdr:cNvPr>
          <xdr:cNvSpPr>
            <a:spLocks noChangeShapeType="1"/>
          </xdr:cNvSpPr>
        </xdr:nvSpPr>
        <xdr:spPr bwMode="auto">
          <a:xfrm rot="20733324" flipV="1">
            <a:off x="445" y="462"/>
            <a:ext cx="0" cy="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11" name="Oval 224">
            <a:extLst>
              <a:ext uri="{FF2B5EF4-FFF2-40B4-BE49-F238E27FC236}">
                <a16:creationId xmlns:a16="http://schemas.microsoft.com/office/drawing/2014/main" id="{00000000-0008-0000-0B00-0000DF300000}"/>
              </a:ext>
            </a:extLst>
          </xdr:cNvPr>
          <xdr:cNvSpPr>
            <a:spLocks noChangeArrowheads="1"/>
          </xdr:cNvSpPr>
        </xdr:nvSpPr>
        <xdr:spPr bwMode="auto">
          <a:xfrm rot="20733324" flipV="1">
            <a:off x="443" y="465"/>
            <a:ext cx="5" cy="4"/>
          </a:xfrm>
          <a:prstGeom prst="ellipse">
            <a:avLst/>
          </a:prstGeom>
          <a:solidFill>
            <a:srgbClr val="FFFFFF"/>
          </a:solidFill>
          <a:ln w="9525">
            <a:solidFill>
              <a:srgbClr val="000000"/>
            </a:solidFill>
            <a:round/>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628650</xdr:colOff>
      <xdr:row>210</xdr:row>
      <xdr:rowOff>0</xdr:rowOff>
    </xdr:from>
    <xdr:to>
      <xdr:col>4</xdr:col>
      <xdr:colOff>171450</xdr:colOff>
      <xdr:row>213</xdr:row>
      <xdr:rowOff>114300</xdr:rowOff>
    </xdr:to>
    <xdr:pic>
      <xdr:nvPicPr>
        <xdr:cNvPr id="14337" name="Picture 11">
          <a:extLst>
            <a:ext uri="{FF2B5EF4-FFF2-40B4-BE49-F238E27FC236}">
              <a16:creationId xmlns:a16="http://schemas.microsoft.com/office/drawing/2014/main" id="{00000000-0008-0000-0C00-000001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43834050"/>
          <a:ext cx="9144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210</xdr:row>
      <xdr:rowOff>9525</xdr:rowOff>
    </xdr:from>
    <xdr:to>
      <xdr:col>6</xdr:col>
      <xdr:colOff>19050</xdr:colOff>
      <xdr:row>213</xdr:row>
      <xdr:rowOff>123825</xdr:rowOff>
    </xdr:to>
    <xdr:pic>
      <xdr:nvPicPr>
        <xdr:cNvPr id="14338" name="Picture 12">
          <a:extLst>
            <a:ext uri="{FF2B5EF4-FFF2-40B4-BE49-F238E27FC236}">
              <a16:creationId xmlns:a16="http://schemas.microsoft.com/office/drawing/2014/main" id="{00000000-0008-0000-0C00-000002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43325" y="43843575"/>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95250</xdr:colOff>
      <xdr:row>204</xdr:row>
      <xdr:rowOff>0</xdr:rowOff>
    </xdr:from>
    <xdr:to>
      <xdr:col>5</xdr:col>
      <xdr:colOff>600075</xdr:colOff>
      <xdr:row>207</xdr:row>
      <xdr:rowOff>114300</xdr:rowOff>
    </xdr:to>
    <xdr:pic>
      <xdr:nvPicPr>
        <xdr:cNvPr id="14341" name="Picture 15">
          <a:extLst>
            <a:ext uri="{FF2B5EF4-FFF2-40B4-BE49-F238E27FC236}">
              <a16:creationId xmlns:a16="http://schemas.microsoft.com/office/drawing/2014/main" id="{00000000-0008-0000-0C00-0000053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9525" y="42233850"/>
          <a:ext cx="5048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210</xdr:row>
      <xdr:rowOff>28575</xdr:rowOff>
    </xdr:from>
    <xdr:to>
      <xdr:col>1</xdr:col>
      <xdr:colOff>685800</xdr:colOff>
      <xdr:row>213</xdr:row>
      <xdr:rowOff>142875</xdr:rowOff>
    </xdr:to>
    <xdr:pic>
      <xdr:nvPicPr>
        <xdr:cNvPr id="14343" name="Picture 17">
          <a:extLst>
            <a:ext uri="{FF2B5EF4-FFF2-40B4-BE49-F238E27FC236}">
              <a16:creationId xmlns:a16="http://schemas.microsoft.com/office/drawing/2014/main" id="{00000000-0008-0000-0C00-0000073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8200" y="43862625"/>
          <a:ext cx="5334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xdr:row>
      <xdr:rowOff>0</xdr:rowOff>
    </xdr:from>
    <xdr:to>
      <xdr:col>2</xdr:col>
      <xdr:colOff>542925</xdr:colOff>
      <xdr:row>70</xdr:row>
      <xdr:rowOff>114300</xdr:rowOff>
    </xdr:to>
    <xdr:pic>
      <xdr:nvPicPr>
        <xdr:cNvPr id="14346" name="Picture 23">
          <a:extLst>
            <a:ext uri="{FF2B5EF4-FFF2-40B4-BE49-F238E27FC236}">
              <a16:creationId xmlns:a16="http://schemas.microsoft.com/office/drawing/2014/main" id="{00000000-0008-0000-0C00-00000A3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43050" y="13820775"/>
          <a:ext cx="542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xdr:row>
      <xdr:rowOff>0</xdr:rowOff>
    </xdr:from>
    <xdr:to>
      <xdr:col>4</xdr:col>
      <xdr:colOff>609600</xdr:colOff>
      <xdr:row>70</xdr:row>
      <xdr:rowOff>114300</xdr:rowOff>
    </xdr:to>
    <xdr:pic>
      <xdr:nvPicPr>
        <xdr:cNvPr id="14347" name="Picture 24">
          <a:extLst>
            <a:ext uri="{FF2B5EF4-FFF2-40B4-BE49-F238E27FC236}">
              <a16:creationId xmlns:a16="http://schemas.microsoft.com/office/drawing/2014/main" id="{00000000-0008-0000-0C00-00000B3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14650" y="13820775"/>
          <a:ext cx="609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67</xdr:row>
      <xdr:rowOff>0</xdr:rowOff>
    </xdr:from>
    <xdr:to>
      <xdr:col>6</xdr:col>
      <xdr:colOff>533400</xdr:colOff>
      <xdr:row>70</xdr:row>
      <xdr:rowOff>114300</xdr:rowOff>
    </xdr:to>
    <xdr:pic>
      <xdr:nvPicPr>
        <xdr:cNvPr id="14348" name="Picture 25">
          <a:extLst>
            <a:ext uri="{FF2B5EF4-FFF2-40B4-BE49-F238E27FC236}">
              <a16:creationId xmlns:a16="http://schemas.microsoft.com/office/drawing/2014/main" id="{00000000-0008-0000-0C00-00000C38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410075" y="13820775"/>
          <a:ext cx="5334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67</xdr:row>
      <xdr:rowOff>0</xdr:rowOff>
    </xdr:from>
    <xdr:to>
      <xdr:col>8</xdr:col>
      <xdr:colOff>485775</xdr:colOff>
      <xdr:row>70</xdr:row>
      <xdr:rowOff>114300</xdr:rowOff>
    </xdr:to>
    <xdr:pic>
      <xdr:nvPicPr>
        <xdr:cNvPr id="14349" name="Picture 27">
          <a:extLst>
            <a:ext uri="{FF2B5EF4-FFF2-40B4-BE49-F238E27FC236}">
              <a16:creationId xmlns:a16="http://schemas.microsoft.com/office/drawing/2014/main" id="{00000000-0008-0000-0C00-00000D38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62650" y="13820775"/>
          <a:ext cx="485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28575</xdr:colOff>
      <xdr:row>11</xdr:row>
      <xdr:rowOff>28575</xdr:rowOff>
    </xdr:from>
    <xdr:to>
      <xdr:col>9</xdr:col>
      <xdr:colOff>238125</xdr:colOff>
      <xdr:row>14</xdr:row>
      <xdr:rowOff>180975</xdr:rowOff>
    </xdr:to>
    <xdr:pic>
      <xdr:nvPicPr>
        <xdr:cNvPr id="14350" name="Picture 28">
          <a:extLst>
            <a:ext uri="{FF2B5EF4-FFF2-40B4-BE49-F238E27FC236}">
              <a16:creationId xmlns:a16="http://schemas.microsoft.com/office/drawing/2014/main" id="{00000000-0008-0000-0C00-00000E38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124450" y="2400300"/>
          <a:ext cx="1762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590550</xdr:colOff>
      <xdr:row>11</xdr:row>
      <xdr:rowOff>19050</xdr:rowOff>
    </xdr:from>
    <xdr:to>
      <xdr:col>11</xdr:col>
      <xdr:colOff>619125</xdr:colOff>
      <xdr:row>14</xdr:row>
      <xdr:rowOff>190500</xdr:rowOff>
    </xdr:to>
    <xdr:pic>
      <xdr:nvPicPr>
        <xdr:cNvPr id="14351" name="Picture 29">
          <a:extLst>
            <a:ext uri="{FF2B5EF4-FFF2-40B4-BE49-F238E27FC236}">
              <a16:creationId xmlns:a16="http://schemas.microsoft.com/office/drawing/2014/main" id="{00000000-0008-0000-0C00-00000F38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39000" y="2390775"/>
          <a:ext cx="1562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161925</xdr:colOff>
      <xdr:row>204</xdr:row>
      <xdr:rowOff>19050</xdr:rowOff>
    </xdr:from>
    <xdr:to>
      <xdr:col>7</xdr:col>
      <xdr:colOff>685800</xdr:colOff>
      <xdr:row>207</xdr:row>
      <xdr:rowOff>133350</xdr:rowOff>
    </xdr:to>
    <xdr:pic>
      <xdr:nvPicPr>
        <xdr:cNvPr id="14353" name="Picture 30">
          <a:extLst>
            <a:ext uri="{FF2B5EF4-FFF2-40B4-BE49-F238E27FC236}">
              <a16:creationId xmlns:a16="http://schemas.microsoft.com/office/drawing/2014/main" id="{00000000-0008-0000-0C00-00001138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257800" y="42252900"/>
          <a:ext cx="5238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204</xdr:row>
      <xdr:rowOff>19050</xdr:rowOff>
    </xdr:from>
    <xdr:to>
      <xdr:col>1</xdr:col>
      <xdr:colOff>819150</xdr:colOff>
      <xdr:row>208</xdr:row>
      <xdr:rowOff>0</xdr:rowOff>
    </xdr:to>
    <xdr:pic>
      <xdr:nvPicPr>
        <xdr:cNvPr id="14354" name="Picture 18" descr="SSA">
          <a:extLst>
            <a:ext uri="{FF2B5EF4-FFF2-40B4-BE49-F238E27FC236}">
              <a16:creationId xmlns:a16="http://schemas.microsoft.com/office/drawing/2014/main" id="{00000000-0008-0000-0C00-00001238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47725" y="42252900"/>
          <a:ext cx="65722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204</xdr:row>
      <xdr:rowOff>28575</xdr:rowOff>
    </xdr:from>
    <xdr:to>
      <xdr:col>4</xdr:col>
      <xdr:colOff>114300</xdr:colOff>
      <xdr:row>207</xdr:row>
      <xdr:rowOff>190500</xdr:rowOff>
    </xdr:to>
    <xdr:pic>
      <xdr:nvPicPr>
        <xdr:cNvPr id="14355" name="Picture 19" descr="WSA">
          <a:extLst>
            <a:ext uri="{FF2B5EF4-FFF2-40B4-BE49-F238E27FC236}">
              <a16:creationId xmlns:a16="http://schemas.microsoft.com/office/drawing/2014/main" id="{00000000-0008-0000-0C00-00001338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266950" y="42262425"/>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47625</xdr:colOff>
      <xdr:row>210</xdr:row>
      <xdr:rowOff>57150</xdr:rowOff>
    </xdr:from>
    <xdr:to>
      <xdr:col>8</xdr:col>
      <xdr:colOff>0</xdr:colOff>
      <xdr:row>214</xdr:row>
      <xdr:rowOff>9525</xdr:rowOff>
    </xdr:to>
    <xdr:pic>
      <xdr:nvPicPr>
        <xdr:cNvPr id="14356" name="Picture 20" descr="WMA">
          <a:extLst>
            <a:ext uri="{FF2B5EF4-FFF2-40B4-BE49-F238E27FC236}">
              <a16:creationId xmlns:a16="http://schemas.microsoft.com/office/drawing/2014/main" id="{00000000-0008-0000-0C00-00001438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143500" y="43891200"/>
          <a:ext cx="81915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Word_97_-_2003_Document.doc"/><Relationship Id="rId4" Type="http://schemas.openxmlformats.org/officeDocument/2006/relationships/vmlDrawing" Target="../drawings/vmlDrawing2.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2"/>
  <sheetViews>
    <sheetView topLeftCell="A28" zoomScale="130" zoomScaleNormal="130" workbookViewId="0">
      <selection activeCell="L23" sqref="L23"/>
    </sheetView>
  </sheetViews>
  <sheetFormatPr defaultRowHeight="15.75" x14ac:dyDescent="0.25"/>
  <sheetData>
    <row r="1" spans="1:10" x14ac:dyDescent="0.25">
      <c r="A1" s="362" t="s">
        <v>177</v>
      </c>
      <c r="B1" s="362"/>
      <c r="C1" s="362"/>
      <c r="D1" s="362"/>
      <c r="E1" s="362"/>
      <c r="F1" s="362"/>
      <c r="G1" s="362"/>
      <c r="H1" s="362"/>
      <c r="I1" s="362"/>
      <c r="J1" s="362"/>
    </row>
    <row r="2" spans="1:10" x14ac:dyDescent="0.25">
      <c r="A2" s="362"/>
      <c r="B2" s="362"/>
      <c r="C2" s="362"/>
      <c r="D2" s="362"/>
      <c r="E2" s="362"/>
      <c r="F2" s="362"/>
      <c r="G2" s="362"/>
      <c r="H2" s="362"/>
      <c r="I2" s="362"/>
      <c r="J2" s="362"/>
    </row>
  </sheetData>
  <sheetProtection password="CFFB" sheet="1" objects="1" scenarios="1" selectLockedCells="1"/>
  <mergeCells count="1">
    <mergeCell ref="A1:J2"/>
  </mergeCells>
  <phoneticPr fontId="20" type="noConversion"/>
  <pageMargins left="0.75" right="0.125" top="0.5" bottom="0.24" header="0.5" footer="0.25"/>
  <pageSetup orientation="portrait" r:id="rId1"/>
  <headerFooter alignWithMargins="0">
    <oddFooter>&amp;L&amp;"Arial,Bold"&amp;9Last Revised: 6/2/13&amp;10
&amp;C&amp;"Arial,Bold"&amp;9Republic Doors and Frames
 155 Republic Drive
McKenzie, TN  38201
(731) 352-3383 or (800) 733-3667&amp;R&amp;G</oddFooter>
  </headerFooter>
  <drawing r:id="rId2"/>
  <legacyDrawing r:id="rId3"/>
  <legacyDrawingHF r:id="rId4"/>
  <oleObjects>
    <mc:AlternateContent xmlns:mc="http://schemas.openxmlformats.org/markup-compatibility/2006">
      <mc:Choice Requires="x14">
        <oleObject progId="Document" shapeId="3075" r:id="rId5">
          <objectPr defaultSize="0" autoPict="0" r:id="rId6">
            <anchor moveWithCells="1">
              <from>
                <xdr:col>0</xdr:col>
                <xdr:colOff>28575</xdr:colOff>
                <xdr:row>2</xdr:row>
                <xdr:rowOff>19050</xdr:rowOff>
              </from>
              <to>
                <xdr:col>10</xdr:col>
                <xdr:colOff>76200</xdr:colOff>
                <xdr:row>45</xdr:row>
                <xdr:rowOff>28575</xdr:rowOff>
              </to>
            </anchor>
          </objectPr>
        </oleObject>
      </mc:Choice>
      <mc:Fallback>
        <oleObject progId="Document" shapeId="3075" r:id="rId5"/>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pageSetUpPr fitToPage="1"/>
  </sheetPr>
  <dimension ref="A2:AI182"/>
  <sheetViews>
    <sheetView showGridLines="0" zoomScale="80" zoomScaleNormal="80" workbookViewId="0">
      <pane ySplit="14" topLeftCell="A147" activePane="bottomLeft" state="frozen"/>
      <selection pane="bottomLeft" activeCell="T147" sqref="T147"/>
    </sheetView>
  </sheetViews>
  <sheetFormatPr defaultColWidth="9" defaultRowHeight="12.75" x14ac:dyDescent="0.2"/>
  <cols>
    <col min="1" max="1" width="9.375" style="73" customWidth="1"/>
    <col min="2" max="2" width="4.5" style="73" bestFit="1" customWidth="1"/>
    <col min="3" max="3" width="4.5" style="73" customWidth="1"/>
    <col min="4" max="4" width="4" style="73" customWidth="1"/>
    <col min="5" max="5" width="6.125" style="73" bestFit="1" customWidth="1"/>
    <col min="6" max="6" width="9" style="73" bestFit="1"/>
    <col min="7" max="7" width="4.5" style="73" customWidth="1"/>
    <col min="8" max="8" width="3.25" style="73" customWidth="1"/>
    <col min="9" max="9" width="6.75" style="73" bestFit="1" customWidth="1"/>
    <col min="10" max="10" width="4.875" style="73" customWidth="1"/>
    <col min="11" max="11" width="3.375" style="73" bestFit="1" customWidth="1"/>
    <col min="12" max="12" width="6.75" style="73" bestFit="1" customWidth="1"/>
    <col min="13" max="13" width="5.625" style="73" bestFit="1" customWidth="1"/>
    <col min="14" max="14" width="5" style="73" customWidth="1"/>
    <col min="15" max="15" width="3.75" style="73" customWidth="1"/>
    <col min="16" max="16" width="5.5" style="73" bestFit="1" customWidth="1"/>
    <col min="17" max="17" width="5.375" style="73" bestFit="1" customWidth="1"/>
    <col min="18" max="18" width="7" style="73" bestFit="1" customWidth="1"/>
    <col min="19" max="19" width="5.75" style="73" bestFit="1" customWidth="1"/>
    <col min="20" max="20" width="7.125" style="73" bestFit="1" customWidth="1"/>
    <col min="21" max="23" width="8.125" style="73" bestFit="1" customWidth="1"/>
    <col min="24" max="24" width="7.75" style="73" bestFit="1" customWidth="1"/>
    <col min="25" max="25" width="7.625" style="73" customWidth="1"/>
    <col min="26" max="27" width="8.125" style="73" bestFit="1" customWidth="1"/>
    <col min="28" max="28" width="6.875" style="73" bestFit="1" customWidth="1"/>
    <col min="29" max="29" width="8.75" style="73" bestFit="1" customWidth="1"/>
    <col min="30" max="32" width="8.125" style="73" bestFit="1" customWidth="1"/>
    <col min="33" max="33" width="8.875" style="73" bestFit="1" customWidth="1"/>
    <col min="34" max="34" width="0" style="73" hidden="1" customWidth="1"/>
    <col min="35" max="35" width="9" style="73" hidden="1" customWidth="1"/>
    <col min="36" max="36" width="0" style="73" hidden="1" customWidth="1"/>
    <col min="37" max="16384" width="9" style="73"/>
  </cols>
  <sheetData>
    <row r="2" spans="1:35" ht="18.75" customHeight="1" x14ac:dyDescent="0.3">
      <c r="A2" s="71"/>
      <c r="B2" s="72"/>
      <c r="C2" s="72"/>
      <c r="D2" s="72"/>
      <c r="E2" s="72"/>
      <c r="F2" s="72"/>
      <c r="G2" s="72"/>
      <c r="H2" s="72"/>
      <c r="I2" s="72"/>
      <c r="J2" s="72"/>
      <c r="K2" s="72"/>
      <c r="L2" s="72"/>
      <c r="M2" s="72"/>
      <c r="N2" s="803" t="s">
        <v>258</v>
      </c>
      <c r="O2" s="803"/>
      <c r="P2" s="803"/>
      <c r="Q2" s="803"/>
      <c r="R2" s="803"/>
      <c r="S2" s="803"/>
      <c r="T2" s="803"/>
      <c r="U2" s="803"/>
      <c r="V2" s="803"/>
      <c r="W2" s="803"/>
      <c r="X2" s="803"/>
      <c r="Y2" s="72"/>
      <c r="Z2" s="72"/>
      <c r="AA2" s="72"/>
      <c r="AB2" s="72"/>
      <c r="AC2" s="801" t="s">
        <v>808</v>
      </c>
      <c r="AD2" s="801"/>
      <c r="AE2" s="801"/>
      <c r="AF2" s="801"/>
      <c r="AG2" s="150"/>
    </row>
    <row r="3" spans="1:35" ht="15.75" x14ac:dyDescent="0.25">
      <c r="A3" s="74"/>
      <c r="B3" s="72"/>
      <c r="C3" s="72"/>
      <c r="D3" s="72"/>
      <c r="E3" s="72"/>
      <c r="F3" s="72"/>
      <c r="G3" s="72"/>
      <c r="H3" s="72"/>
      <c r="I3" s="72"/>
      <c r="J3" s="72"/>
      <c r="K3" s="72"/>
      <c r="L3" s="72"/>
      <c r="M3" s="72"/>
      <c r="N3" s="804" t="s">
        <v>180</v>
      </c>
      <c r="O3" s="804"/>
      <c r="P3" s="804"/>
      <c r="Q3" s="804"/>
      <c r="R3" s="804"/>
      <c r="S3" s="804"/>
      <c r="T3" s="804"/>
      <c r="U3" s="804"/>
      <c r="V3" s="804"/>
      <c r="W3" s="804"/>
      <c r="X3" s="804"/>
      <c r="Y3" s="72"/>
      <c r="Z3" s="72"/>
      <c r="AA3" s="72"/>
      <c r="AB3" s="72"/>
      <c r="AC3" s="801"/>
      <c r="AD3" s="801"/>
      <c r="AE3" s="801"/>
      <c r="AF3" s="801"/>
      <c r="AG3" s="150"/>
    </row>
    <row r="4" spans="1:35" ht="15.75" x14ac:dyDescent="0.25">
      <c r="A4" s="74"/>
      <c r="B4" s="72"/>
      <c r="C4" s="72"/>
      <c r="D4" s="72"/>
      <c r="E4" s="72"/>
      <c r="F4" s="72"/>
      <c r="G4" s="72"/>
      <c r="H4" s="72"/>
      <c r="I4" s="72"/>
      <c r="J4" s="72"/>
      <c r="K4" s="72"/>
      <c r="L4" s="72"/>
      <c r="M4" s="72"/>
      <c r="N4" s="804" t="s">
        <v>181</v>
      </c>
      <c r="O4" s="804"/>
      <c r="P4" s="804"/>
      <c r="Q4" s="804"/>
      <c r="R4" s="804"/>
      <c r="S4" s="804"/>
      <c r="T4" s="804"/>
      <c r="U4" s="804"/>
      <c r="V4" s="804"/>
      <c r="W4" s="804"/>
      <c r="X4" s="804"/>
      <c r="Y4" s="72"/>
      <c r="Z4" s="72"/>
      <c r="AA4" s="72"/>
      <c r="AB4" s="72"/>
      <c r="AC4" s="801"/>
      <c r="AD4" s="801"/>
      <c r="AE4" s="801"/>
      <c r="AF4" s="801"/>
      <c r="AG4" s="150"/>
    </row>
    <row r="5" spans="1:35" ht="15.75" x14ac:dyDescent="0.25">
      <c r="A5" s="74"/>
      <c r="B5" s="72"/>
      <c r="C5" s="72"/>
      <c r="D5" s="72"/>
      <c r="E5" s="72"/>
      <c r="F5" s="72"/>
      <c r="G5" s="72"/>
      <c r="H5" s="72"/>
      <c r="I5" s="72"/>
      <c r="J5" s="72"/>
      <c r="K5" s="72"/>
      <c r="L5" s="72"/>
      <c r="M5" s="72"/>
      <c r="N5" s="805" t="s">
        <v>243</v>
      </c>
      <c r="O5" s="805"/>
      <c r="P5" s="805"/>
      <c r="Q5" s="805"/>
      <c r="R5" s="805"/>
      <c r="S5" s="805"/>
      <c r="T5" s="805"/>
      <c r="U5" s="805"/>
      <c r="V5" s="805"/>
      <c r="W5" s="805"/>
      <c r="X5" s="805"/>
      <c r="Y5" s="72"/>
      <c r="Z5" s="72"/>
      <c r="AA5" s="72"/>
      <c r="AB5" s="72"/>
      <c r="AC5" s="801"/>
      <c r="AD5" s="801"/>
      <c r="AE5" s="801"/>
      <c r="AF5" s="801"/>
      <c r="AG5" s="150"/>
    </row>
    <row r="6" spans="1:35" ht="16.5" thickBot="1" x14ac:dyDescent="0.3">
      <c r="A6" s="74"/>
      <c r="B6" s="72"/>
      <c r="C6" s="72"/>
      <c r="D6" s="72"/>
      <c r="E6" s="72"/>
      <c r="F6" s="72"/>
      <c r="G6" s="72"/>
      <c r="H6" s="72"/>
      <c r="I6" s="72"/>
      <c r="J6" s="72"/>
      <c r="K6" s="72"/>
      <c r="L6" s="72"/>
      <c r="M6" s="72"/>
      <c r="Y6" s="72"/>
      <c r="Z6" s="72"/>
      <c r="AA6" s="72"/>
      <c r="AB6" s="72"/>
      <c r="AC6" s="802"/>
      <c r="AD6" s="802"/>
      <c r="AE6" s="802"/>
      <c r="AF6" s="802"/>
      <c r="AG6" s="151"/>
    </row>
    <row r="7" spans="1:35" ht="18" customHeight="1" x14ac:dyDescent="0.25">
      <c r="A7" s="782" t="s">
        <v>176</v>
      </c>
      <c r="B7" s="784" t="str">
        <f>'Summary Sheet'!A6</f>
        <v>ABC COMPANY</v>
      </c>
      <c r="C7" s="784"/>
      <c r="D7" s="784"/>
      <c r="E7" s="784"/>
      <c r="F7" s="784"/>
      <c r="G7" s="784"/>
      <c r="H7" s="784"/>
      <c r="I7" s="784"/>
      <c r="J7" s="784"/>
      <c r="K7" s="784"/>
      <c r="L7" s="785" t="s">
        <v>16</v>
      </c>
      <c r="M7" s="785"/>
      <c r="N7" s="784" t="str">
        <f>'Summary Sheet'!A12</f>
        <v>ABC COMPANY</v>
      </c>
      <c r="O7" s="784"/>
      <c r="P7" s="784"/>
      <c r="Q7" s="784"/>
      <c r="R7" s="784"/>
      <c r="S7" s="784"/>
      <c r="T7" s="785" t="s">
        <v>10</v>
      </c>
      <c r="U7" s="785"/>
      <c r="V7" s="785"/>
      <c r="W7" s="797">
        <f>'Summary Sheet'!C16</f>
        <v>12345</v>
      </c>
      <c r="X7" s="797"/>
      <c r="Y7" s="797"/>
      <c r="Z7" s="793" t="s">
        <v>182</v>
      </c>
      <c r="AA7" s="793"/>
      <c r="AB7" s="793"/>
      <c r="AC7" s="797" t="str">
        <f>'Summary Sheet'!J17</f>
        <v>12345-ABCDEFG</v>
      </c>
      <c r="AD7" s="797"/>
      <c r="AE7" s="797"/>
      <c r="AF7" s="797"/>
      <c r="AG7" s="813"/>
    </row>
    <row r="8" spans="1:35" ht="18" customHeight="1" x14ac:dyDescent="0.25">
      <c r="A8" s="783"/>
      <c r="B8" s="787" t="str">
        <f>'Summary Sheet'!A7</f>
        <v>123 ACTION AVE</v>
      </c>
      <c r="C8" s="787"/>
      <c r="D8" s="787"/>
      <c r="E8" s="787"/>
      <c r="F8" s="787"/>
      <c r="G8" s="787"/>
      <c r="H8" s="787"/>
      <c r="I8" s="787"/>
      <c r="J8" s="787"/>
      <c r="K8" s="787"/>
      <c r="L8" s="786"/>
      <c r="M8" s="786"/>
      <c r="N8" s="787" t="str">
        <f>'Summary Sheet'!A13</f>
        <v>123 ACTION AVE</v>
      </c>
      <c r="O8" s="787"/>
      <c r="P8" s="787"/>
      <c r="Q8" s="787"/>
      <c r="R8" s="787"/>
      <c r="S8" s="787"/>
      <c r="T8" s="786"/>
      <c r="U8" s="786"/>
      <c r="V8" s="786"/>
      <c r="W8" s="798"/>
      <c r="X8" s="798"/>
      <c r="Y8" s="798"/>
      <c r="Z8" s="794"/>
      <c r="AA8" s="794"/>
      <c r="AB8" s="794"/>
      <c r="AC8" s="798"/>
      <c r="AD8" s="798"/>
      <c r="AE8" s="798"/>
      <c r="AF8" s="798"/>
      <c r="AG8" s="814"/>
    </row>
    <row r="9" spans="1:35" ht="18" customHeight="1" x14ac:dyDescent="0.2">
      <c r="A9" s="783"/>
      <c r="B9" s="791" t="str">
        <f>'Summary Sheet'!A8</f>
        <v>MCKENZIE, TN 38201</v>
      </c>
      <c r="C9" s="791"/>
      <c r="D9" s="791"/>
      <c r="E9" s="791"/>
      <c r="F9" s="791"/>
      <c r="G9" s="791"/>
      <c r="H9" s="791"/>
      <c r="I9" s="791"/>
      <c r="J9" s="791"/>
      <c r="K9" s="791"/>
      <c r="L9" s="786"/>
      <c r="M9" s="786"/>
      <c r="N9" s="791" t="str">
        <f>'Summary Sheet'!A14</f>
        <v>MCKENZIE, TN 38201</v>
      </c>
      <c r="O9" s="791"/>
      <c r="P9" s="791"/>
      <c r="Q9" s="791"/>
      <c r="R9" s="791"/>
      <c r="S9" s="791"/>
      <c r="T9" s="786" t="s">
        <v>220</v>
      </c>
      <c r="U9" s="786"/>
      <c r="V9" s="786"/>
      <c r="W9" s="795" t="s">
        <v>247</v>
      </c>
      <c r="X9" s="795"/>
      <c r="Y9" s="795"/>
      <c r="Z9" s="790" t="s">
        <v>11</v>
      </c>
      <c r="AA9" s="790"/>
      <c r="AB9" s="790"/>
      <c r="AC9" s="806">
        <f>'Summary Sheet'!H16</f>
        <v>12345</v>
      </c>
      <c r="AD9" s="806"/>
      <c r="AE9" s="806"/>
      <c r="AF9" s="806"/>
      <c r="AG9" s="807"/>
    </row>
    <row r="10" spans="1:35" ht="18" customHeight="1" x14ac:dyDescent="0.2">
      <c r="A10" s="783"/>
      <c r="B10" s="791"/>
      <c r="C10" s="791"/>
      <c r="D10" s="791"/>
      <c r="E10" s="791"/>
      <c r="F10" s="791"/>
      <c r="G10" s="791"/>
      <c r="H10" s="791"/>
      <c r="I10" s="791"/>
      <c r="J10" s="791"/>
      <c r="K10" s="791"/>
      <c r="L10" s="786"/>
      <c r="M10" s="786"/>
      <c r="N10" s="791"/>
      <c r="O10" s="791"/>
      <c r="P10" s="791"/>
      <c r="Q10" s="791"/>
      <c r="R10" s="791"/>
      <c r="S10" s="791"/>
      <c r="T10" s="796" t="s">
        <v>183</v>
      </c>
      <c r="U10" s="796"/>
      <c r="V10" s="796"/>
      <c r="W10" s="792" t="s">
        <v>179</v>
      </c>
      <c r="X10" s="787"/>
      <c r="Y10" s="787"/>
      <c r="Z10" s="799" t="s">
        <v>221</v>
      </c>
      <c r="AA10" s="799"/>
      <c r="AB10" s="799"/>
      <c r="AC10" s="808">
        <f>'Summary Sheet'!K8</f>
        <v>36892</v>
      </c>
      <c r="AD10" s="808"/>
      <c r="AE10" s="808"/>
      <c r="AF10" s="808"/>
      <c r="AG10" s="809"/>
    </row>
    <row r="11" spans="1:35" ht="18" customHeight="1" thickBot="1" x14ac:dyDescent="0.3">
      <c r="A11" s="93" t="s">
        <v>184</v>
      </c>
      <c r="B11" s="788" t="str">
        <f>'Summary Sheet'!K4</f>
        <v>CHUCK WAGON</v>
      </c>
      <c r="C11" s="788"/>
      <c r="D11" s="788"/>
      <c r="E11" s="788"/>
      <c r="F11" s="788"/>
      <c r="G11" s="788"/>
      <c r="H11" s="788"/>
      <c r="I11" s="788"/>
      <c r="J11" s="788"/>
      <c r="K11" s="788"/>
      <c r="L11" s="789" t="s">
        <v>185</v>
      </c>
      <c r="M11" s="789"/>
      <c r="N11" s="788" t="str">
        <f>'Summary Sheet'!K6</f>
        <v>(123) 456-7890</v>
      </c>
      <c r="O11" s="788"/>
      <c r="P11" s="788"/>
      <c r="Q11" s="788"/>
      <c r="R11" s="788"/>
      <c r="S11" s="788"/>
      <c r="T11" s="789"/>
      <c r="U11" s="789"/>
      <c r="V11" s="789"/>
      <c r="W11" s="788"/>
      <c r="X11" s="788"/>
      <c r="Y11" s="788"/>
      <c r="Z11" s="800"/>
      <c r="AA11" s="800"/>
      <c r="AB11" s="800"/>
      <c r="AC11" s="810"/>
      <c r="AD11" s="810"/>
      <c r="AE11" s="810"/>
      <c r="AF11" s="810"/>
      <c r="AG11" s="811"/>
    </row>
    <row r="12" spans="1:35" ht="20.100000000000001" customHeight="1" thickBot="1" x14ac:dyDescent="0.25">
      <c r="A12" s="748" t="s">
        <v>186</v>
      </c>
      <c r="B12" s="748" t="s">
        <v>1</v>
      </c>
      <c r="C12" s="748" t="s">
        <v>187</v>
      </c>
      <c r="D12" s="748" t="s">
        <v>188</v>
      </c>
      <c r="E12" s="775" t="s">
        <v>189</v>
      </c>
      <c r="F12" s="776"/>
      <c r="G12" s="762" t="s">
        <v>190</v>
      </c>
      <c r="H12" s="763"/>
      <c r="I12" s="763"/>
      <c r="J12" s="763"/>
      <c r="K12" s="763"/>
      <c r="L12" s="764"/>
      <c r="M12" s="748" t="s">
        <v>191</v>
      </c>
      <c r="N12" s="748" t="s">
        <v>192</v>
      </c>
      <c r="O12" s="748" t="s">
        <v>193</v>
      </c>
      <c r="P12" s="748" t="s">
        <v>194</v>
      </c>
      <c r="Q12" s="748" t="s">
        <v>195</v>
      </c>
      <c r="R12" s="748" t="s">
        <v>196</v>
      </c>
      <c r="S12" s="748" t="s">
        <v>197</v>
      </c>
      <c r="T12" s="746" t="s">
        <v>198</v>
      </c>
      <c r="U12" s="746" t="s">
        <v>199</v>
      </c>
      <c r="V12" s="762" t="s">
        <v>200</v>
      </c>
      <c r="W12" s="767"/>
      <c r="X12" s="767"/>
      <c r="Y12" s="767"/>
      <c r="Z12" s="767"/>
      <c r="AA12" s="767"/>
      <c r="AB12" s="767"/>
      <c r="AC12" s="768"/>
      <c r="AD12" s="748" t="s">
        <v>201</v>
      </c>
      <c r="AE12" s="746" t="s">
        <v>202</v>
      </c>
      <c r="AF12" s="746" t="s">
        <v>246</v>
      </c>
      <c r="AG12" s="746" t="s">
        <v>203</v>
      </c>
    </row>
    <row r="13" spans="1:35" ht="20.100000000000001" customHeight="1" thickBot="1" x14ac:dyDescent="0.25">
      <c r="A13" s="749"/>
      <c r="B13" s="749"/>
      <c r="C13" s="749"/>
      <c r="D13" s="749"/>
      <c r="E13" s="777"/>
      <c r="F13" s="778"/>
      <c r="G13" s="762" t="s">
        <v>204</v>
      </c>
      <c r="H13" s="763"/>
      <c r="I13" s="764"/>
      <c r="J13" s="762" t="s">
        <v>205</v>
      </c>
      <c r="K13" s="763"/>
      <c r="L13" s="764"/>
      <c r="M13" s="765"/>
      <c r="N13" s="749"/>
      <c r="O13" s="749"/>
      <c r="P13" s="749"/>
      <c r="Q13" s="749"/>
      <c r="R13" s="749"/>
      <c r="S13" s="749"/>
      <c r="T13" s="781"/>
      <c r="U13" s="781"/>
      <c r="V13" s="746" t="s">
        <v>200</v>
      </c>
      <c r="W13" s="746" t="s">
        <v>206</v>
      </c>
      <c r="X13" s="746" t="s">
        <v>207</v>
      </c>
      <c r="Y13" s="746" t="s">
        <v>208</v>
      </c>
      <c r="Z13" s="746" t="s">
        <v>209</v>
      </c>
      <c r="AA13" s="779" t="s">
        <v>210</v>
      </c>
      <c r="AB13" s="746" t="s">
        <v>211</v>
      </c>
      <c r="AC13" s="779" t="s">
        <v>212</v>
      </c>
      <c r="AD13" s="749"/>
      <c r="AE13" s="781"/>
      <c r="AF13" s="781"/>
      <c r="AG13" s="779"/>
    </row>
    <row r="14" spans="1:35" ht="20.100000000000001" customHeight="1" thickBot="1" x14ac:dyDescent="0.25">
      <c r="A14" s="750"/>
      <c r="B14" s="750"/>
      <c r="C14" s="750"/>
      <c r="D14" s="750"/>
      <c r="E14" s="94" t="s">
        <v>213</v>
      </c>
      <c r="F14" s="94" t="s">
        <v>214</v>
      </c>
      <c r="G14" s="95" t="s">
        <v>215</v>
      </c>
      <c r="H14" s="760" t="s">
        <v>216</v>
      </c>
      <c r="I14" s="761"/>
      <c r="J14" s="95" t="s">
        <v>215</v>
      </c>
      <c r="K14" s="760" t="s">
        <v>216</v>
      </c>
      <c r="L14" s="761"/>
      <c r="M14" s="766"/>
      <c r="N14" s="750"/>
      <c r="O14" s="750"/>
      <c r="P14" s="750"/>
      <c r="Q14" s="750"/>
      <c r="R14" s="750"/>
      <c r="S14" s="750"/>
      <c r="T14" s="747"/>
      <c r="U14" s="747"/>
      <c r="V14" s="747"/>
      <c r="W14" s="747"/>
      <c r="X14" s="747"/>
      <c r="Y14" s="747"/>
      <c r="Z14" s="747"/>
      <c r="AA14" s="747"/>
      <c r="AB14" s="780"/>
      <c r="AC14" s="747"/>
      <c r="AD14" s="750"/>
      <c r="AE14" s="747"/>
      <c r="AF14" s="747"/>
      <c r="AG14" s="780"/>
    </row>
    <row r="15" spans="1:35" ht="32.1" customHeight="1" thickTop="1" x14ac:dyDescent="0.2">
      <c r="A15" s="96"/>
      <c r="B15" s="97"/>
      <c r="C15" s="98"/>
      <c r="D15" s="99"/>
      <c r="E15" s="100"/>
      <c r="F15" s="101"/>
      <c r="G15" s="102"/>
      <c r="H15" s="103"/>
      <c r="I15" s="104"/>
      <c r="J15" s="102"/>
      <c r="K15" s="103"/>
      <c r="L15" s="104"/>
      <c r="M15" s="105"/>
      <c r="N15" s="106"/>
      <c r="O15" s="99"/>
      <c r="P15" s="98"/>
      <c r="Q15" s="98"/>
      <c r="R15" s="99"/>
      <c r="S15" s="100"/>
      <c r="T15" s="107"/>
      <c r="U15" s="106"/>
      <c r="V15" s="106"/>
      <c r="W15" s="106"/>
      <c r="X15" s="106"/>
      <c r="Y15" s="106"/>
      <c r="Z15" s="107"/>
      <c r="AA15" s="107"/>
      <c r="AB15" s="107"/>
      <c r="AC15" s="106"/>
      <c r="AD15" s="107"/>
      <c r="AE15" s="107"/>
      <c r="AF15" s="108"/>
      <c r="AG15" s="109"/>
      <c r="AI15" s="87">
        <f>B15</f>
        <v>0</v>
      </c>
    </row>
    <row r="16" spans="1:35" ht="32.1" customHeight="1" thickBot="1" x14ac:dyDescent="0.25">
      <c r="A16" s="110" t="s">
        <v>217</v>
      </c>
      <c r="B16" s="769"/>
      <c r="C16" s="769"/>
      <c r="D16" s="769"/>
      <c r="E16" s="769"/>
      <c r="F16" s="770"/>
      <c r="G16" s="773" t="s">
        <v>218</v>
      </c>
      <c r="H16" s="774"/>
      <c r="I16" s="774"/>
      <c r="J16" s="771"/>
      <c r="K16" s="771"/>
      <c r="L16" s="771"/>
      <c r="M16" s="771"/>
      <c r="N16" s="812"/>
      <c r="O16" s="815" t="s">
        <v>219</v>
      </c>
      <c r="P16" s="816"/>
      <c r="Q16" s="771"/>
      <c r="R16" s="771"/>
      <c r="S16" s="771"/>
      <c r="T16" s="771"/>
      <c r="U16" s="771"/>
      <c r="V16" s="771"/>
      <c r="W16" s="771"/>
      <c r="X16" s="771"/>
      <c r="Y16" s="771"/>
      <c r="Z16" s="771"/>
      <c r="AA16" s="771"/>
      <c r="AB16" s="771"/>
      <c r="AC16" s="771"/>
      <c r="AD16" s="771"/>
      <c r="AE16" s="771"/>
      <c r="AF16" s="771"/>
      <c r="AG16" s="772"/>
    </row>
    <row r="17" spans="1:35" ht="32.1" customHeight="1" x14ac:dyDescent="0.2">
      <c r="A17" s="111"/>
      <c r="B17" s="112"/>
      <c r="C17" s="113"/>
      <c r="D17" s="114"/>
      <c r="E17" s="115"/>
      <c r="F17" s="115"/>
      <c r="G17" s="114"/>
      <c r="H17" s="116"/>
      <c r="I17" s="117"/>
      <c r="J17" s="114"/>
      <c r="K17" s="116"/>
      <c r="L17" s="117"/>
      <c r="M17" s="118"/>
      <c r="N17" s="119"/>
      <c r="O17" s="114"/>
      <c r="P17" s="113"/>
      <c r="Q17" s="113"/>
      <c r="R17" s="114"/>
      <c r="S17" s="115"/>
      <c r="T17" s="120"/>
      <c r="U17" s="119"/>
      <c r="V17" s="119"/>
      <c r="W17" s="119"/>
      <c r="X17" s="119"/>
      <c r="Y17" s="119"/>
      <c r="Z17" s="120"/>
      <c r="AA17" s="120"/>
      <c r="AB17" s="120"/>
      <c r="AC17" s="119"/>
      <c r="AD17" s="120"/>
      <c r="AE17" s="120"/>
      <c r="AF17" s="121"/>
      <c r="AG17" s="122"/>
      <c r="AI17" s="87">
        <f>B17</f>
        <v>0</v>
      </c>
    </row>
    <row r="18" spans="1:35" ht="32.1" customHeight="1" thickBot="1" x14ac:dyDescent="0.25">
      <c r="A18" s="92" t="s">
        <v>217</v>
      </c>
      <c r="B18" s="753"/>
      <c r="C18" s="753"/>
      <c r="D18" s="753"/>
      <c r="E18" s="753"/>
      <c r="F18" s="754"/>
      <c r="G18" s="755" t="s">
        <v>218</v>
      </c>
      <c r="H18" s="756"/>
      <c r="I18" s="756"/>
      <c r="J18" s="751"/>
      <c r="K18" s="751"/>
      <c r="L18" s="751"/>
      <c r="M18" s="751"/>
      <c r="N18" s="757"/>
      <c r="O18" s="758" t="s">
        <v>219</v>
      </c>
      <c r="P18" s="759"/>
      <c r="Q18" s="751"/>
      <c r="R18" s="751"/>
      <c r="S18" s="751"/>
      <c r="T18" s="751"/>
      <c r="U18" s="751"/>
      <c r="V18" s="751"/>
      <c r="W18" s="751"/>
      <c r="X18" s="751"/>
      <c r="Y18" s="751"/>
      <c r="Z18" s="751"/>
      <c r="AA18" s="751"/>
      <c r="AB18" s="751"/>
      <c r="AC18" s="751"/>
      <c r="AD18" s="751"/>
      <c r="AE18" s="751"/>
      <c r="AF18" s="751"/>
      <c r="AG18" s="752"/>
    </row>
    <row r="19" spans="1:35" ht="32.1" customHeight="1" x14ac:dyDescent="0.2">
      <c r="A19" s="111"/>
      <c r="B19" s="112"/>
      <c r="C19" s="113"/>
      <c r="D19" s="114"/>
      <c r="E19" s="115"/>
      <c r="F19" s="115"/>
      <c r="G19" s="114"/>
      <c r="H19" s="116"/>
      <c r="I19" s="117"/>
      <c r="J19" s="114"/>
      <c r="K19" s="116"/>
      <c r="L19" s="117"/>
      <c r="M19" s="118"/>
      <c r="N19" s="119"/>
      <c r="O19" s="114"/>
      <c r="P19" s="113"/>
      <c r="Q19" s="113"/>
      <c r="R19" s="99"/>
      <c r="S19" s="115"/>
      <c r="T19" s="120"/>
      <c r="U19" s="119"/>
      <c r="V19" s="119"/>
      <c r="W19" s="119"/>
      <c r="X19" s="119"/>
      <c r="Y19" s="119"/>
      <c r="Z19" s="120"/>
      <c r="AA19" s="120"/>
      <c r="AB19" s="120"/>
      <c r="AC19" s="119"/>
      <c r="AD19" s="120"/>
      <c r="AE19" s="120"/>
      <c r="AF19" s="121"/>
      <c r="AG19" s="122"/>
      <c r="AI19" s="87">
        <f>B19</f>
        <v>0</v>
      </c>
    </row>
    <row r="20" spans="1:35" ht="32.1" customHeight="1" thickBot="1" x14ac:dyDescent="0.25">
      <c r="A20" s="92" t="s">
        <v>217</v>
      </c>
      <c r="B20" s="753"/>
      <c r="C20" s="753"/>
      <c r="D20" s="753"/>
      <c r="E20" s="753"/>
      <c r="F20" s="754"/>
      <c r="G20" s="755" t="s">
        <v>218</v>
      </c>
      <c r="H20" s="756"/>
      <c r="I20" s="756"/>
      <c r="J20" s="751"/>
      <c r="K20" s="751"/>
      <c r="L20" s="751"/>
      <c r="M20" s="751"/>
      <c r="N20" s="757"/>
      <c r="O20" s="758" t="s">
        <v>219</v>
      </c>
      <c r="P20" s="759"/>
      <c r="Q20" s="751"/>
      <c r="R20" s="751"/>
      <c r="S20" s="751"/>
      <c r="T20" s="751"/>
      <c r="U20" s="751"/>
      <c r="V20" s="751"/>
      <c r="W20" s="751"/>
      <c r="X20" s="751"/>
      <c r="Y20" s="751"/>
      <c r="Z20" s="751"/>
      <c r="AA20" s="751"/>
      <c r="AB20" s="751"/>
      <c r="AC20" s="751"/>
      <c r="AD20" s="751"/>
      <c r="AE20" s="751"/>
      <c r="AF20" s="751"/>
      <c r="AG20" s="752"/>
    </row>
    <row r="21" spans="1:35" ht="32.1" customHeight="1" x14ac:dyDescent="0.2">
      <c r="A21" s="111"/>
      <c r="B21" s="112"/>
      <c r="C21" s="113"/>
      <c r="D21" s="114"/>
      <c r="E21" s="115"/>
      <c r="F21" s="115"/>
      <c r="G21" s="114"/>
      <c r="H21" s="116"/>
      <c r="I21" s="117"/>
      <c r="J21" s="114"/>
      <c r="K21" s="116"/>
      <c r="L21" s="117"/>
      <c r="M21" s="118"/>
      <c r="N21" s="119"/>
      <c r="O21" s="114"/>
      <c r="P21" s="113"/>
      <c r="Q21" s="113"/>
      <c r="R21" s="99"/>
      <c r="S21" s="115"/>
      <c r="T21" s="120"/>
      <c r="U21" s="119"/>
      <c r="V21" s="119"/>
      <c r="W21" s="119"/>
      <c r="X21" s="119"/>
      <c r="Y21" s="119"/>
      <c r="Z21" s="120"/>
      <c r="AA21" s="120"/>
      <c r="AB21" s="120"/>
      <c r="AC21" s="119"/>
      <c r="AD21" s="120"/>
      <c r="AE21" s="120"/>
      <c r="AF21" s="121"/>
      <c r="AG21" s="122"/>
      <c r="AI21" s="87">
        <f>B21</f>
        <v>0</v>
      </c>
    </row>
    <row r="22" spans="1:35" ht="32.1" customHeight="1" thickBot="1" x14ac:dyDescent="0.25">
      <c r="A22" s="92" t="s">
        <v>217</v>
      </c>
      <c r="B22" s="753"/>
      <c r="C22" s="753"/>
      <c r="D22" s="753"/>
      <c r="E22" s="753"/>
      <c r="F22" s="754"/>
      <c r="G22" s="755" t="s">
        <v>218</v>
      </c>
      <c r="H22" s="756"/>
      <c r="I22" s="756"/>
      <c r="J22" s="751"/>
      <c r="K22" s="751"/>
      <c r="L22" s="751"/>
      <c r="M22" s="751"/>
      <c r="N22" s="757"/>
      <c r="O22" s="758" t="s">
        <v>219</v>
      </c>
      <c r="P22" s="759"/>
      <c r="Q22" s="751"/>
      <c r="R22" s="751"/>
      <c r="S22" s="751"/>
      <c r="T22" s="751"/>
      <c r="U22" s="751"/>
      <c r="V22" s="751"/>
      <c r="W22" s="751"/>
      <c r="X22" s="751"/>
      <c r="Y22" s="751"/>
      <c r="Z22" s="751"/>
      <c r="AA22" s="751"/>
      <c r="AB22" s="751"/>
      <c r="AC22" s="751"/>
      <c r="AD22" s="751"/>
      <c r="AE22" s="751"/>
      <c r="AF22" s="751"/>
      <c r="AG22" s="752"/>
    </row>
    <row r="23" spans="1:35" ht="32.1" customHeight="1" x14ac:dyDescent="0.2">
      <c r="A23" s="111"/>
      <c r="B23" s="112"/>
      <c r="C23" s="113"/>
      <c r="D23" s="114"/>
      <c r="E23" s="115"/>
      <c r="F23" s="115"/>
      <c r="G23" s="114"/>
      <c r="H23" s="116"/>
      <c r="I23" s="117"/>
      <c r="J23" s="114"/>
      <c r="K23" s="116"/>
      <c r="L23" s="117"/>
      <c r="M23" s="118"/>
      <c r="N23" s="119"/>
      <c r="O23" s="114"/>
      <c r="P23" s="113"/>
      <c r="Q23" s="113"/>
      <c r="R23" s="99"/>
      <c r="S23" s="115"/>
      <c r="T23" s="120"/>
      <c r="U23" s="119"/>
      <c r="V23" s="119"/>
      <c r="W23" s="119"/>
      <c r="X23" s="119"/>
      <c r="Y23" s="119"/>
      <c r="Z23" s="120"/>
      <c r="AA23" s="120"/>
      <c r="AB23" s="120"/>
      <c r="AC23" s="119"/>
      <c r="AD23" s="120"/>
      <c r="AE23" s="120"/>
      <c r="AF23" s="121"/>
      <c r="AG23" s="122"/>
      <c r="AI23" s="87">
        <f>B23</f>
        <v>0</v>
      </c>
    </row>
    <row r="24" spans="1:35" ht="32.1" customHeight="1" thickBot="1" x14ac:dyDescent="0.25">
      <c r="A24" s="92" t="s">
        <v>217</v>
      </c>
      <c r="B24" s="753"/>
      <c r="C24" s="753"/>
      <c r="D24" s="753"/>
      <c r="E24" s="753"/>
      <c r="F24" s="754"/>
      <c r="G24" s="755" t="s">
        <v>218</v>
      </c>
      <c r="H24" s="756"/>
      <c r="I24" s="756"/>
      <c r="J24" s="751"/>
      <c r="K24" s="751"/>
      <c r="L24" s="751"/>
      <c r="M24" s="751"/>
      <c r="N24" s="757"/>
      <c r="O24" s="758" t="s">
        <v>219</v>
      </c>
      <c r="P24" s="759"/>
      <c r="Q24" s="751"/>
      <c r="R24" s="751"/>
      <c r="S24" s="751"/>
      <c r="T24" s="751"/>
      <c r="U24" s="751"/>
      <c r="V24" s="751"/>
      <c r="W24" s="751"/>
      <c r="X24" s="751"/>
      <c r="Y24" s="751"/>
      <c r="Z24" s="751"/>
      <c r="AA24" s="751"/>
      <c r="AB24" s="751"/>
      <c r="AC24" s="751"/>
      <c r="AD24" s="751"/>
      <c r="AE24" s="751"/>
      <c r="AF24" s="751"/>
      <c r="AG24" s="752"/>
    </row>
    <row r="25" spans="1:35" ht="32.1" customHeight="1" x14ac:dyDescent="0.2">
      <c r="A25" s="111"/>
      <c r="B25" s="112"/>
      <c r="C25" s="113"/>
      <c r="D25" s="114"/>
      <c r="E25" s="115"/>
      <c r="F25" s="115"/>
      <c r="G25" s="114"/>
      <c r="H25" s="116"/>
      <c r="I25" s="117"/>
      <c r="J25" s="114"/>
      <c r="K25" s="116"/>
      <c r="L25" s="117"/>
      <c r="M25" s="118"/>
      <c r="N25" s="119"/>
      <c r="O25" s="114"/>
      <c r="P25" s="113"/>
      <c r="Q25" s="113"/>
      <c r="R25" s="99"/>
      <c r="S25" s="115"/>
      <c r="T25" s="120"/>
      <c r="U25" s="119"/>
      <c r="V25" s="119"/>
      <c r="W25" s="119"/>
      <c r="X25" s="119"/>
      <c r="Y25" s="119"/>
      <c r="Z25" s="120"/>
      <c r="AA25" s="120"/>
      <c r="AB25" s="120"/>
      <c r="AC25" s="119"/>
      <c r="AD25" s="120"/>
      <c r="AE25" s="120"/>
      <c r="AF25" s="121"/>
      <c r="AG25" s="122"/>
      <c r="AI25" s="87">
        <f>B25</f>
        <v>0</v>
      </c>
    </row>
    <row r="26" spans="1:35" ht="32.1" customHeight="1" thickBot="1" x14ac:dyDescent="0.25">
      <c r="A26" s="92" t="s">
        <v>217</v>
      </c>
      <c r="B26" s="753"/>
      <c r="C26" s="753"/>
      <c r="D26" s="753"/>
      <c r="E26" s="753"/>
      <c r="F26" s="754"/>
      <c r="G26" s="755" t="s">
        <v>218</v>
      </c>
      <c r="H26" s="756"/>
      <c r="I26" s="756"/>
      <c r="J26" s="751"/>
      <c r="K26" s="751"/>
      <c r="L26" s="751"/>
      <c r="M26" s="751"/>
      <c r="N26" s="757"/>
      <c r="O26" s="758" t="s">
        <v>219</v>
      </c>
      <c r="P26" s="759"/>
      <c r="Q26" s="751"/>
      <c r="R26" s="751"/>
      <c r="S26" s="751"/>
      <c r="T26" s="751"/>
      <c r="U26" s="751"/>
      <c r="V26" s="751"/>
      <c r="W26" s="751"/>
      <c r="X26" s="751"/>
      <c r="Y26" s="751"/>
      <c r="Z26" s="751"/>
      <c r="AA26" s="751"/>
      <c r="AB26" s="751"/>
      <c r="AC26" s="751"/>
      <c r="AD26" s="751"/>
      <c r="AE26" s="751"/>
      <c r="AF26" s="751"/>
      <c r="AG26" s="752"/>
    </row>
    <row r="27" spans="1:35" ht="32.1" customHeight="1" x14ac:dyDescent="0.2">
      <c r="A27" s="111"/>
      <c r="B27" s="112"/>
      <c r="C27" s="113"/>
      <c r="D27" s="114"/>
      <c r="E27" s="115"/>
      <c r="F27" s="115"/>
      <c r="G27" s="114"/>
      <c r="H27" s="116"/>
      <c r="I27" s="117"/>
      <c r="J27" s="114"/>
      <c r="K27" s="116"/>
      <c r="L27" s="117"/>
      <c r="M27" s="118"/>
      <c r="N27" s="119"/>
      <c r="O27" s="114"/>
      <c r="P27" s="113"/>
      <c r="Q27" s="113"/>
      <c r="R27" s="99"/>
      <c r="S27" s="115"/>
      <c r="T27" s="120"/>
      <c r="U27" s="119"/>
      <c r="V27" s="119"/>
      <c r="W27" s="119"/>
      <c r="X27" s="119"/>
      <c r="Y27" s="119"/>
      <c r="Z27" s="120"/>
      <c r="AA27" s="120"/>
      <c r="AB27" s="120"/>
      <c r="AC27" s="119"/>
      <c r="AD27" s="120"/>
      <c r="AE27" s="120"/>
      <c r="AF27" s="121"/>
      <c r="AG27" s="122"/>
      <c r="AI27" s="87">
        <f>B27</f>
        <v>0</v>
      </c>
    </row>
    <row r="28" spans="1:35" ht="32.1" customHeight="1" thickBot="1" x14ac:dyDescent="0.25">
      <c r="A28" s="92" t="s">
        <v>217</v>
      </c>
      <c r="B28" s="753"/>
      <c r="C28" s="753"/>
      <c r="D28" s="753"/>
      <c r="E28" s="753"/>
      <c r="F28" s="754"/>
      <c r="G28" s="755" t="s">
        <v>218</v>
      </c>
      <c r="H28" s="756"/>
      <c r="I28" s="756"/>
      <c r="J28" s="751"/>
      <c r="K28" s="751"/>
      <c r="L28" s="751"/>
      <c r="M28" s="751"/>
      <c r="N28" s="757"/>
      <c r="O28" s="758" t="s">
        <v>219</v>
      </c>
      <c r="P28" s="759"/>
      <c r="Q28" s="751"/>
      <c r="R28" s="751"/>
      <c r="S28" s="751"/>
      <c r="T28" s="751"/>
      <c r="U28" s="751"/>
      <c r="V28" s="751"/>
      <c r="W28" s="751"/>
      <c r="X28" s="751"/>
      <c r="Y28" s="751"/>
      <c r="Z28" s="751"/>
      <c r="AA28" s="751"/>
      <c r="AB28" s="751"/>
      <c r="AC28" s="751"/>
      <c r="AD28" s="751"/>
      <c r="AE28" s="751"/>
      <c r="AF28" s="751"/>
      <c r="AG28" s="752"/>
    </row>
    <row r="29" spans="1:35" ht="32.1" customHeight="1" x14ac:dyDescent="0.2">
      <c r="A29" s="111"/>
      <c r="B29" s="112"/>
      <c r="C29" s="113"/>
      <c r="D29" s="114"/>
      <c r="E29" s="115"/>
      <c r="F29" s="115"/>
      <c r="G29" s="114"/>
      <c r="H29" s="116"/>
      <c r="I29" s="117"/>
      <c r="J29" s="114"/>
      <c r="K29" s="116"/>
      <c r="L29" s="117"/>
      <c r="M29" s="118"/>
      <c r="N29" s="119"/>
      <c r="O29" s="114"/>
      <c r="P29" s="113"/>
      <c r="Q29" s="113"/>
      <c r="R29" s="99"/>
      <c r="S29" s="115"/>
      <c r="T29" s="120"/>
      <c r="U29" s="119"/>
      <c r="V29" s="119"/>
      <c r="W29" s="119"/>
      <c r="X29" s="119"/>
      <c r="Y29" s="119"/>
      <c r="Z29" s="120"/>
      <c r="AA29" s="120"/>
      <c r="AB29" s="120"/>
      <c r="AC29" s="119"/>
      <c r="AD29" s="120"/>
      <c r="AE29" s="120"/>
      <c r="AF29" s="121"/>
      <c r="AG29" s="122"/>
      <c r="AI29" s="87">
        <f>B29</f>
        <v>0</v>
      </c>
    </row>
    <row r="30" spans="1:35" ht="32.1" customHeight="1" thickBot="1" x14ac:dyDescent="0.25">
      <c r="A30" s="92" t="s">
        <v>217</v>
      </c>
      <c r="B30" s="753"/>
      <c r="C30" s="753"/>
      <c r="D30" s="753"/>
      <c r="E30" s="753"/>
      <c r="F30" s="754"/>
      <c r="G30" s="755" t="s">
        <v>218</v>
      </c>
      <c r="H30" s="756"/>
      <c r="I30" s="756"/>
      <c r="J30" s="751"/>
      <c r="K30" s="751"/>
      <c r="L30" s="751"/>
      <c r="M30" s="751"/>
      <c r="N30" s="757"/>
      <c r="O30" s="758" t="s">
        <v>219</v>
      </c>
      <c r="P30" s="759"/>
      <c r="Q30" s="751"/>
      <c r="R30" s="751"/>
      <c r="S30" s="751"/>
      <c r="T30" s="751"/>
      <c r="U30" s="751"/>
      <c r="V30" s="751"/>
      <c r="W30" s="751"/>
      <c r="X30" s="751"/>
      <c r="Y30" s="751"/>
      <c r="Z30" s="751"/>
      <c r="AA30" s="751"/>
      <c r="AB30" s="751"/>
      <c r="AC30" s="751"/>
      <c r="AD30" s="751"/>
      <c r="AE30" s="751"/>
      <c r="AF30" s="751"/>
      <c r="AG30" s="752"/>
    </row>
    <row r="31" spans="1:35" ht="32.1" customHeight="1" x14ac:dyDescent="0.2">
      <c r="A31" s="111"/>
      <c r="B31" s="112"/>
      <c r="C31" s="113"/>
      <c r="D31" s="114"/>
      <c r="E31" s="115"/>
      <c r="F31" s="115"/>
      <c r="G31" s="114"/>
      <c r="H31" s="116"/>
      <c r="I31" s="117"/>
      <c r="J31" s="114"/>
      <c r="K31" s="116"/>
      <c r="L31" s="117"/>
      <c r="M31" s="118"/>
      <c r="N31" s="119"/>
      <c r="O31" s="114"/>
      <c r="P31" s="113"/>
      <c r="Q31" s="113"/>
      <c r="R31" s="99"/>
      <c r="S31" s="115"/>
      <c r="T31" s="120"/>
      <c r="U31" s="119"/>
      <c r="V31" s="119"/>
      <c r="W31" s="119"/>
      <c r="X31" s="119"/>
      <c r="Y31" s="119"/>
      <c r="Z31" s="120"/>
      <c r="AA31" s="120"/>
      <c r="AB31" s="120"/>
      <c r="AC31" s="119"/>
      <c r="AD31" s="120"/>
      <c r="AE31" s="120"/>
      <c r="AF31" s="121"/>
      <c r="AG31" s="122"/>
      <c r="AI31" s="87">
        <f>B31</f>
        <v>0</v>
      </c>
    </row>
    <row r="32" spans="1:35" ht="32.1" customHeight="1" thickBot="1" x14ac:dyDescent="0.25">
      <c r="A32" s="92" t="s">
        <v>217</v>
      </c>
      <c r="B32" s="753"/>
      <c r="C32" s="753"/>
      <c r="D32" s="753"/>
      <c r="E32" s="753"/>
      <c r="F32" s="754"/>
      <c r="G32" s="755" t="s">
        <v>218</v>
      </c>
      <c r="H32" s="756"/>
      <c r="I32" s="756"/>
      <c r="J32" s="751"/>
      <c r="K32" s="751"/>
      <c r="L32" s="751"/>
      <c r="M32" s="751"/>
      <c r="N32" s="757"/>
      <c r="O32" s="758" t="s">
        <v>219</v>
      </c>
      <c r="P32" s="759"/>
      <c r="Q32" s="751"/>
      <c r="R32" s="751"/>
      <c r="S32" s="751"/>
      <c r="T32" s="751"/>
      <c r="U32" s="751"/>
      <c r="V32" s="751"/>
      <c r="W32" s="751"/>
      <c r="X32" s="751"/>
      <c r="Y32" s="751"/>
      <c r="Z32" s="751"/>
      <c r="AA32" s="751"/>
      <c r="AB32" s="751"/>
      <c r="AC32" s="751"/>
      <c r="AD32" s="751"/>
      <c r="AE32" s="751"/>
      <c r="AF32" s="751"/>
      <c r="AG32" s="752"/>
    </row>
    <row r="33" spans="1:35" ht="32.1" customHeight="1" x14ac:dyDescent="0.2">
      <c r="A33" s="111"/>
      <c r="B33" s="112"/>
      <c r="C33" s="113"/>
      <c r="D33" s="114"/>
      <c r="E33" s="115"/>
      <c r="F33" s="115"/>
      <c r="G33" s="114"/>
      <c r="H33" s="116"/>
      <c r="I33" s="117"/>
      <c r="J33" s="114"/>
      <c r="K33" s="116"/>
      <c r="L33" s="117"/>
      <c r="M33" s="118"/>
      <c r="N33" s="119"/>
      <c r="O33" s="114"/>
      <c r="P33" s="113"/>
      <c r="Q33" s="113"/>
      <c r="R33" s="99"/>
      <c r="S33" s="115"/>
      <c r="T33" s="120"/>
      <c r="U33" s="119"/>
      <c r="V33" s="119"/>
      <c r="W33" s="119"/>
      <c r="X33" s="119"/>
      <c r="Y33" s="119"/>
      <c r="Z33" s="120"/>
      <c r="AA33" s="120"/>
      <c r="AB33" s="120"/>
      <c r="AC33" s="119"/>
      <c r="AD33" s="120"/>
      <c r="AE33" s="120"/>
      <c r="AF33" s="121"/>
      <c r="AG33" s="122"/>
      <c r="AI33" s="87">
        <f>B33</f>
        <v>0</v>
      </c>
    </row>
    <row r="34" spans="1:35" ht="32.1" customHeight="1" thickBot="1" x14ac:dyDescent="0.25">
      <c r="A34" s="92" t="s">
        <v>217</v>
      </c>
      <c r="B34" s="753"/>
      <c r="C34" s="753"/>
      <c r="D34" s="753"/>
      <c r="E34" s="753"/>
      <c r="F34" s="754"/>
      <c r="G34" s="755" t="s">
        <v>218</v>
      </c>
      <c r="H34" s="756"/>
      <c r="I34" s="756"/>
      <c r="J34" s="751"/>
      <c r="K34" s="751"/>
      <c r="L34" s="751"/>
      <c r="M34" s="751"/>
      <c r="N34" s="757"/>
      <c r="O34" s="758" t="s">
        <v>219</v>
      </c>
      <c r="P34" s="759"/>
      <c r="Q34" s="751"/>
      <c r="R34" s="751"/>
      <c r="S34" s="751"/>
      <c r="T34" s="751"/>
      <c r="U34" s="751"/>
      <c r="V34" s="751"/>
      <c r="W34" s="751"/>
      <c r="X34" s="751"/>
      <c r="Y34" s="751"/>
      <c r="Z34" s="751"/>
      <c r="AA34" s="751"/>
      <c r="AB34" s="751"/>
      <c r="AC34" s="751"/>
      <c r="AD34" s="751"/>
      <c r="AE34" s="751"/>
      <c r="AF34" s="751"/>
      <c r="AG34" s="752"/>
    </row>
    <row r="35" spans="1:35" ht="32.1" customHeight="1" x14ac:dyDescent="0.2">
      <c r="A35" s="111"/>
      <c r="B35" s="112"/>
      <c r="C35" s="113"/>
      <c r="D35" s="114"/>
      <c r="E35" s="115"/>
      <c r="F35" s="115"/>
      <c r="G35" s="114"/>
      <c r="H35" s="116"/>
      <c r="I35" s="117"/>
      <c r="J35" s="114"/>
      <c r="K35" s="116"/>
      <c r="L35" s="117"/>
      <c r="M35" s="118"/>
      <c r="N35" s="119"/>
      <c r="O35" s="114"/>
      <c r="P35" s="113"/>
      <c r="Q35" s="113"/>
      <c r="R35" s="99"/>
      <c r="S35" s="115"/>
      <c r="T35" s="120"/>
      <c r="U35" s="119"/>
      <c r="V35" s="119"/>
      <c r="W35" s="119"/>
      <c r="X35" s="119"/>
      <c r="Y35" s="119"/>
      <c r="Z35" s="120"/>
      <c r="AA35" s="120"/>
      <c r="AB35" s="120"/>
      <c r="AC35" s="119"/>
      <c r="AD35" s="120"/>
      <c r="AE35" s="120"/>
      <c r="AF35" s="121"/>
      <c r="AG35" s="122"/>
      <c r="AI35" s="87">
        <f>B35</f>
        <v>0</v>
      </c>
    </row>
    <row r="36" spans="1:35" ht="32.1" customHeight="1" thickBot="1" x14ac:dyDescent="0.25">
      <c r="A36" s="92" t="s">
        <v>217</v>
      </c>
      <c r="B36" s="753"/>
      <c r="C36" s="753"/>
      <c r="D36" s="753"/>
      <c r="E36" s="753"/>
      <c r="F36" s="754"/>
      <c r="G36" s="755" t="s">
        <v>218</v>
      </c>
      <c r="H36" s="756"/>
      <c r="I36" s="756"/>
      <c r="J36" s="751"/>
      <c r="K36" s="751"/>
      <c r="L36" s="751"/>
      <c r="M36" s="751"/>
      <c r="N36" s="757"/>
      <c r="O36" s="758" t="s">
        <v>219</v>
      </c>
      <c r="P36" s="759"/>
      <c r="Q36" s="751"/>
      <c r="R36" s="751"/>
      <c r="S36" s="751"/>
      <c r="T36" s="751"/>
      <c r="U36" s="751"/>
      <c r="V36" s="751"/>
      <c r="W36" s="751"/>
      <c r="X36" s="751"/>
      <c r="Y36" s="751"/>
      <c r="Z36" s="751"/>
      <c r="AA36" s="751"/>
      <c r="AB36" s="751"/>
      <c r="AC36" s="751"/>
      <c r="AD36" s="751"/>
      <c r="AE36" s="751"/>
      <c r="AF36" s="751"/>
      <c r="AG36" s="752"/>
    </row>
    <row r="37" spans="1:35" ht="32.1" customHeight="1" x14ac:dyDescent="0.2">
      <c r="A37" s="111"/>
      <c r="B37" s="112"/>
      <c r="C37" s="113"/>
      <c r="D37" s="114"/>
      <c r="E37" s="115"/>
      <c r="F37" s="115"/>
      <c r="G37" s="114"/>
      <c r="H37" s="116"/>
      <c r="I37" s="117"/>
      <c r="J37" s="114"/>
      <c r="K37" s="116"/>
      <c r="L37" s="117"/>
      <c r="M37" s="118"/>
      <c r="N37" s="119"/>
      <c r="O37" s="114"/>
      <c r="P37" s="113"/>
      <c r="Q37" s="113"/>
      <c r="R37" s="99"/>
      <c r="S37" s="115"/>
      <c r="T37" s="120"/>
      <c r="U37" s="119"/>
      <c r="V37" s="119"/>
      <c r="W37" s="119"/>
      <c r="X37" s="119"/>
      <c r="Y37" s="119"/>
      <c r="Z37" s="120"/>
      <c r="AA37" s="120"/>
      <c r="AB37" s="120"/>
      <c r="AC37" s="119"/>
      <c r="AD37" s="120"/>
      <c r="AE37" s="120"/>
      <c r="AF37" s="121"/>
      <c r="AG37" s="122"/>
      <c r="AI37" s="87">
        <f>B37</f>
        <v>0</v>
      </c>
    </row>
    <row r="38" spans="1:35" ht="32.1" customHeight="1" thickBot="1" x14ac:dyDescent="0.25">
      <c r="A38" s="92" t="s">
        <v>217</v>
      </c>
      <c r="B38" s="753"/>
      <c r="C38" s="753"/>
      <c r="D38" s="753"/>
      <c r="E38" s="753"/>
      <c r="F38" s="754"/>
      <c r="G38" s="755" t="s">
        <v>218</v>
      </c>
      <c r="H38" s="756"/>
      <c r="I38" s="756"/>
      <c r="J38" s="751"/>
      <c r="K38" s="751"/>
      <c r="L38" s="751"/>
      <c r="M38" s="751"/>
      <c r="N38" s="757"/>
      <c r="O38" s="758" t="s">
        <v>219</v>
      </c>
      <c r="P38" s="759"/>
      <c r="Q38" s="751"/>
      <c r="R38" s="751"/>
      <c r="S38" s="751"/>
      <c r="T38" s="751"/>
      <c r="U38" s="751"/>
      <c r="V38" s="751"/>
      <c r="W38" s="751"/>
      <c r="X38" s="751"/>
      <c r="Y38" s="751"/>
      <c r="Z38" s="751"/>
      <c r="AA38" s="751"/>
      <c r="AB38" s="751"/>
      <c r="AC38" s="751"/>
      <c r="AD38" s="751"/>
      <c r="AE38" s="751"/>
      <c r="AF38" s="751"/>
      <c r="AG38" s="752"/>
    </row>
    <row r="39" spans="1:35" ht="32.1" customHeight="1" x14ac:dyDescent="0.2">
      <c r="A39" s="111"/>
      <c r="B39" s="112"/>
      <c r="C39" s="113"/>
      <c r="D39" s="114"/>
      <c r="E39" s="115"/>
      <c r="F39" s="115"/>
      <c r="G39" s="114"/>
      <c r="H39" s="116"/>
      <c r="I39" s="117"/>
      <c r="J39" s="114"/>
      <c r="K39" s="116"/>
      <c r="L39" s="117"/>
      <c r="M39" s="118"/>
      <c r="N39" s="119"/>
      <c r="O39" s="114"/>
      <c r="P39" s="113"/>
      <c r="Q39" s="113"/>
      <c r="R39" s="99"/>
      <c r="S39" s="115"/>
      <c r="T39" s="120"/>
      <c r="U39" s="119"/>
      <c r="V39" s="119"/>
      <c r="W39" s="119"/>
      <c r="X39" s="119"/>
      <c r="Y39" s="119"/>
      <c r="Z39" s="120"/>
      <c r="AA39" s="120"/>
      <c r="AB39" s="120"/>
      <c r="AC39" s="119"/>
      <c r="AD39" s="120"/>
      <c r="AE39" s="120"/>
      <c r="AF39" s="121"/>
      <c r="AG39" s="122"/>
      <c r="AI39" s="87">
        <f>B39</f>
        <v>0</v>
      </c>
    </row>
    <row r="40" spans="1:35" ht="32.1" customHeight="1" thickBot="1" x14ac:dyDescent="0.25">
      <c r="A40" s="92" t="s">
        <v>217</v>
      </c>
      <c r="B40" s="753"/>
      <c r="C40" s="753"/>
      <c r="D40" s="753"/>
      <c r="E40" s="753"/>
      <c r="F40" s="754"/>
      <c r="G40" s="755" t="s">
        <v>218</v>
      </c>
      <c r="H40" s="756"/>
      <c r="I40" s="756"/>
      <c r="J40" s="751"/>
      <c r="K40" s="751"/>
      <c r="L40" s="751"/>
      <c r="M40" s="751"/>
      <c r="N40" s="757"/>
      <c r="O40" s="758" t="s">
        <v>219</v>
      </c>
      <c r="P40" s="759"/>
      <c r="Q40" s="751"/>
      <c r="R40" s="751"/>
      <c r="S40" s="751"/>
      <c r="T40" s="751"/>
      <c r="U40" s="751"/>
      <c r="V40" s="751"/>
      <c r="W40" s="751"/>
      <c r="X40" s="751"/>
      <c r="Y40" s="751"/>
      <c r="Z40" s="751"/>
      <c r="AA40" s="751"/>
      <c r="AB40" s="751"/>
      <c r="AC40" s="751"/>
      <c r="AD40" s="751"/>
      <c r="AE40" s="751"/>
      <c r="AF40" s="751"/>
      <c r="AG40" s="752"/>
    </row>
    <row r="41" spans="1:35" ht="32.1" customHeight="1" x14ac:dyDescent="0.2">
      <c r="A41" s="111"/>
      <c r="B41" s="112"/>
      <c r="C41" s="113"/>
      <c r="D41" s="114"/>
      <c r="E41" s="115"/>
      <c r="F41" s="115"/>
      <c r="G41" s="114"/>
      <c r="H41" s="116"/>
      <c r="I41" s="117"/>
      <c r="J41" s="114"/>
      <c r="K41" s="116"/>
      <c r="L41" s="117"/>
      <c r="M41" s="118"/>
      <c r="N41" s="119"/>
      <c r="O41" s="114"/>
      <c r="P41" s="113"/>
      <c r="Q41" s="113"/>
      <c r="R41" s="99"/>
      <c r="S41" s="115"/>
      <c r="T41" s="120"/>
      <c r="U41" s="119"/>
      <c r="V41" s="119"/>
      <c r="W41" s="119"/>
      <c r="X41" s="119"/>
      <c r="Y41" s="119"/>
      <c r="Z41" s="120"/>
      <c r="AA41" s="120"/>
      <c r="AB41" s="120"/>
      <c r="AC41" s="119"/>
      <c r="AD41" s="120"/>
      <c r="AE41" s="120"/>
      <c r="AF41" s="121"/>
      <c r="AG41" s="122"/>
      <c r="AI41" s="87">
        <f>B41</f>
        <v>0</v>
      </c>
    </row>
    <row r="42" spans="1:35" ht="32.1" customHeight="1" thickBot="1" x14ac:dyDescent="0.25">
      <c r="A42" s="92" t="s">
        <v>217</v>
      </c>
      <c r="B42" s="753"/>
      <c r="C42" s="753"/>
      <c r="D42" s="753"/>
      <c r="E42" s="753"/>
      <c r="F42" s="754"/>
      <c r="G42" s="755" t="s">
        <v>218</v>
      </c>
      <c r="H42" s="756"/>
      <c r="I42" s="756"/>
      <c r="J42" s="751"/>
      <c r="K42" s="751"/>
      <c r="L42" s="751"/>
      <c r="M42" s="751"/>
      <c r="N42" s="757"/>
      <c r="O42" s="758" t="s">
        <v>219</v>
      </c>
      <c r="P42" s="759"/>
      <c r="Q42" s="751"/>
      <c r="R42" s="751"/>
      <c r="S42" s="751"/>
      <c r="T42" s="751"/>
      <c r="U42" s="751"/>
      <c r="V42" s="751"/>
      <c r="W42" s="751"/>
      <c r="X42" s="751"/>
      <c r="Y42" s="751"/>
      <c r="Z42" s="751"/>
      <c r="AA42" s="751"/>
      <c r="AB42" s="751"/>
      <c r="AC42" s="751"/>
      <c r="AD42" s="751"/>
      <c r="AE42" s="751"/>
      <c r="AF42" s="751"/>
      <c r="AG42" s="752"/>
    </row>
    <row r="43" spans="1:35" ht="32.1" customHeight="1" x14ac:dyDescent="0.2">
      <c r="A43" s="111"/>
      <c r="B43" s="112"/>
      <c r="C43" s="113"/>
      <c r="D43" s="114"/>
      <c r="E43" s="115"/>
      <c r="F43" s="115"/>
      <c r="G43" s="114"/>
      <c r="H43" s="116"/>
      <c r="I43" s="117"/>
      <c r="J43" s="114"/>
      <c r="K43" s="116"/>
      <c r="L43" s="117"/>
      <c r="M43" s="118"/>
      <c r="N43" s="119"/>
      <c r="O43" s="114"/>
      <c r="P43" s="113"/>
      <c r="Q43" s="113"/>
      <c r="R43" s="99"/>
      <c r="S43" s="115"/>
      <c r="T43" s="120"/>
      <c r="U43" s="119"/>
      <c r="V43" s="119"/>
      <c r="W43" s="119"/>
      <c r="X43" s="119"/>
      <c r="Y43" s="119"/>
      <c r="Z43" s="120"/>
      <c r="AA43" s="120"/>
      <c r="AB43" s="120"/>
      <c r="AC43" s="119"/>
      <c r="AD43" s="120"/>
      <c r="AE43" s="120"/>
      <c r="AF43" s="121"/>
      <c r="AG43" s="122"/>
      <c r="AI43" s="87">
        <f>B43</f>
        <v>0</v>
      </c>
    </row>
    <row r="44" spans="1:35" ht="32.1" customHeight="1" thickBot="1" x14ac:dyDescent="0.25">
      <c r="A44" s="92" t="s">
        <v>217</v>
      </c>
      <c r="B44" s="753"/>
      <c r="C44" s="753"/>
      <c r="D44" s="753"/>
      <c r="E44" s="753"/>
      <c r="F44" s="754"/>
      <c r="G44" s="755" t="s">
        <v>218</v>
      </c>
      <c r="H44" s="756"/>
      <c r="I44" s="756"/>
      <c r="J44" s="751"/>
      <c r="K44" s="751"/>
      <c r="L44" s="751"/>
      <c r="M44" s="751"/>
      <c r="N44" s="757"/>
      <c r="O44" s="758" t="s">
        <v>219</v>
      </c>
      <c r="P44" s="759"/>
      <c r="Q44" s="751"/>
      <c r="R44" s="751"/>
      <c r="S44" s="751"/>
      <c r="T44" s="751"/>
      <c r="U44" s="751"/>
      <c r="V44" s="751"/>
      <c r="W44" s="751"/>
      <c r="X44" s="751"/>
      <c r="Y44" s="751"/>
      <c r="Z44" s="751"/>
      <c r="AA44" s="751"/>
      <c r="AB44" s="751"/>
      <c r="AC44" s="751"/>
      <c r="AD44" s="751"/>
      <c r="AE44" s="751"/>
      <c r="AF44" s="751"/>
      <c r="AG44" s="752"/>
    </row>
    <row r="45" spans="1:35" ht="32.1" customHeight="1" x14ac:dyDescent="0.2">
      <c r="A45" s="111"/>
      <c r="B45" s="112"/>
      <c r="C45" s="113"/>
      <c r="D45" s="114"/>
      <c r="E45" s="115"/>
      <c r="F45" s="115"/>
      <c r="G45" s="114"/>
      <c r="H45" s="116"/>
      <c r="I45" s="117"/>
      <c r="J45" s="114"/>
      <c r="K45" s="116"/>
      <c r="L45" s="117"/>
      <c r="M45" s="118"/>
      <c r="N45" s="119"/>
      <c r="O45" s="114"/>
      <c r="P45" s="113"/>
      <c r="Q45" s="113"/>
      <c r="R45" s="99"/>
      <c r="S45" s="115"/>
      <c r="T45" s="120"/>
      <c r="U45" s="119"/>
      <c r="V45" s="119"/>
      <c r="W45" s="119"/>
      <c r="X45" s="119"/>
      <c r="Y45" s="119"/>
      <c r="Z45" s="120"/>
      <c r="AA45" s="120"/>
      <c r="AB45" s="120"/>
      <c r="AC45" s="119"/>
      <c r="AD45" s="120"/>
      <c r="AE45" s="120"/>
      <c r="AF45" s="121"/>
      <c r="AG45" s="122"/>
      <c r="AI45" s="87">
        <f>B45</f>
        <v>0</v>
      </c>
    </row>
    <row r="46" spans="1:35" ht="32.1" customHeight="1" thickBot="1" x14ac:dyDescent="0.25">
      <c r="A46" s="92" t="s">
        <v>217</v>
      </c>
      <c r="B46" s="753"/>
      <c r="C46" s="753"/>
      <c r="D46" s="753"/>
      <c r="E46" s="753"/>
      <c r="F46" s="754"/>
      <c r="G46" s="755" t="s">
        <v>218</v>
      </c>
      <c r="H46" s="756"/>
      <c r="I46" s="756"/>
      <c r="J46" s="751"/>
      <c r="K46" s="751"/>
      <c r="L46" s="751"/>
      <c r="M46" s="751"/>
      <c r="N46" s="757"/>
      <c r="O46" s="758" t="s">
        <v>219</v>
      </c>
      <c r="P46" s="759"/>
      <c r="Q46" s="751"/>
      <c r="R46" s="751"/>
      <c r="S46" s="751"/>
      <c r="T46" s="751"/>
      <c r="U46" s="751"/>
      <c r="V46" s="751"/>
      <c r="W46" s="751"/>
      <c r="X46" s="751"/>
      <c r="Y46" s="751"/>
      <c r="Z46" s="751"/>
      <c r="AA46" s="751"/>
      <c r="AB46" s="751"/>
      <c r="AC46" s="751"/>
      <c r="AD46" s="751"/>
      <c r="AE46" s="751"/>
      <c r="AF46" s="751"/>
      <c r="AG46" s="752"/>
    </row>
    <row r="47" spans="1:35" ht="32.1" customHeight="1" x14ac:dyDescent="0.2">
      <c r="A47" s="111"/>
      <c r="B47" s="112"/>
      <c r="C47" s="113"/>
      <c r="D47" s="114"/>
      <c r="E47" s="115"/>
      <c r="F47" s="115"/>
      <c r="G47" s="114"/>
      <c r="H47" s="116"/>
      <c r="I47" s="117"/>
      <c r="J47" s="114"/>
      <c r="K47" s="116"/>
      <c r="L47" s="117"/>
      <c r="M47" s="118"/>
      <c r="N47" s="119"/>
      <c r="O47" s="114"/>
      <c r="P47" s="113"/>
      <c r="Q47" s="113"/>
      <c r="R47" s="99"/>
      <c r="S47" s="115"/>
      <c r="T47" s="120"/>
      <c r="U47" s="119"/>
      <c r="V47" s="119"/>
      <c r="W47" s="119"/>
      <c r="X47" s="119"/>
      <c r="Y47" s="119"/>
      <c r="Z47" s="120"/>
      <c r="AA47" s="120"/>
      <c r="AB47" s="120"/>
      <c r="AC47" s="119"/>
      <c r="AD47" s="120"/>
      <c r="AE47" s="120"/>
      <c r="AF47" s="121"/>
      <c r="AG47" s="122"/>
      <c r="AI47" s="87">
        <f>B47</f>
        <v>0</v>
      </c>
    </row>
    <row r="48" spans="1:35" ht="32.1" customHeight="1" thickBot="1" x14ac:dyDescent="0.25">
      <c r="A48" s="92" t="s">
        <v>217</v>
      </c>
      <c r="B48" s="753"/>
      <c r="C48" s="753"/>
      <c r="D48" s="753"/>
      <c r="E48" s="753"/>
      <c r="F48" s="754"/>
      <c r="G48" s="755" t="s">
        <v>218</v>
      </c>
      <c r="H48" s="756"/>
      <c r="I48" s="756"/>
      <c r="J48" s="751"/>
      <c r="K48" s="751"/>
      <c r="L48" s="751"/>
      <c r="M48" s="751"/>
      <c r="N48" s="757"/>
      <c r="O48" s="758" t="s">
        <v>219</v>
      </c>
      <c r="P48" s="759"/>
      <c r="Q48" s="751"/>
      <c r="R48" s="751"/>
      <c r="S48" s="751"/>
      <c r="T48" s="751"/>
      <c r="U48" s="751"/>
      <c r="V48" s="751"/>
      <c r="W48" s="751"/>
      <c r="X48" s="751"/>
      <c r="Y48" s="751"/>
      <c r="Z48" s="751"/>
      <c r="AA48" s="751"/>
      <c r="AB48" s="751"/>
      <c r="AC48" s="751"/>
      <c r="AD48" s="751"/>
      <c r="AE48" s="751"/>
      <c r="AF48" s="751"/>
      <c r="AG48" s="752"/>
    </row>
    <row r="49" spans="1:35" ht="32.1" customHeight="1" x14ac:dyDescent="0.2">
      <c r="A49" s="111"/>
      <c r="B49" s="112"/>
      <c r="C49" s="113"/>
      <c r="D49" s="114"/>
      <c r="E49" s="115"/>
      <c r="F49" s="115"/>
      <c r="G49" s="114"/>
      <c r="H49" s="116"/>
      <c r="I49" s="117"/>
      <c r="J49" s="114"/>
      <c r="K49" s="116"/>
      <c r="L49" s="117"/>
      <c r="M49" s="118"/>
      <c r="N49" s="119"/>
      <c r="O49" s="114"/>
      <c r="P49" s="113"/>
      <c r="Q49" s="113"/>
      <c r="R49" s="99"/>
      <c r="S49" s="115"/>
      <c r="T49" s="120"/>
      <c r="U49" s="119"/>
      <c r="V49" s="119"/>
      <c r="W49" s="119"/>
      <c r="X49" s="119"/>
      <c r="Y49" s="119"/>
      <c r="Z49" s="120"/>
      <c r="AA49" s="120"/>
      <c r="AB49" s="120"/>
      <c r="AC49" s="119"/>
      <c r="AD49" s="120"/>
      <c r="AE49" s="120"/>
      <c r="AF49" s="121"/>
      <c r="AG49" s="122"/>
      <c r="AI49" s="87">
        <f>B49</f>
        <v>0</v>
      </c>
    </row>
    <row r="50" spans="1:35" ht="32.1" customHeight="1" thickBot="1" x14ac:dyDescent="0.25">
      <c r="A50" s="92" t="s">
        <v>217</v>
      </c>
      <c r="B50" s="753"/>
      <c r="C50" s="753"/>
      <c r="D50" s="753"/>
      <c r="E50" s="753"/>
      <c r="F50" s="754"/>
      <c r="G50" s="755" t="s">
        <v>218</v>
      </c>
      <c r="H50" s="756"/>
      <c r="I50" s="756"/>
      <c r="J50" s="751"/>
      <c r="K50" s="751"/>
      <c r="L50" s="751"/>
      <c r="M50" s="751"/>
      <c r="N50" s="757"/>
      <c r="O50" s="758" t="s">
        <v>219</v>
      </c>
      <c r="P50" s="759"/>
      <c r="Q50" s="751"/>
      <c r="R50" s="751"/>
      <c r="S50" s="751"/>
      <c r="T50" s="751"/>
      <c r="U50" s="751"/>
      <c r="V50" s="751"/>
      <c r="W50" s="751"/>
      <c r="X50" s="751"/>
      <c r="Y50" s="751"/>
      <c r="Z50" s="751"/>
      <c r="AA50" s="751"/>
      <c r="AB50" s="751"/>
      <c r="AC50" s="751"/>
      <c r="AD50" s="751"/>
      <c r="AE50" s="751"/>
      <c r="AF50" s="751"/>
      <c r="AG50" s="752"/>
    </row>
    <row r="51" spans="1:35" ht="32.1" customHeight="1" x14ac:dyDescent="0.2">
      <c r="A51" s="111"/>
      <c r="B51" s="112"/>
      <c r="C51" s="113"/>
      <c r="D51" s="114"/>
      <c r="E51" s="115"/>
      <c r="F51" s="115"/>
      <c r="G51" s="114"/>
      <c r="H51" s="116"/>
      <c r="I51" s="117"/>
      <c r="J51" s="114"/>
      <c r="K51" s="116"/>
      <c r="L51" s="117"/>
      <c r="M51" s="118"/>
      <c r="N51" s="119"/>
      <c r="O51" s="114"/>
      <c r="P51" s="113"/>
      <c r="Q51" s="113"/>
      <c r="R51" s="99"/>
      <c r="S51" s="115"/>
      <c r="T51" s="120"/>
      <c r="U51" s="119"/>
      <c r="V51" s="119"/>
      <c r="W51" s="119"/>
      <c r="X51" s="119"/>
      <c r="Y51" s="119"/>
      <c r="Z51" s="120"/>
      <c r="AA51" s="120"/>
      <c r="AB51" s="120"/>
      <c r="AC51" s="119"/>
      <c r="AD51" s="120"/>
      <c r="AE51" s="120"/>
      <c r="AF51" s="121"/>
      <c r="AG51" s="122"/>
      <c r="AI51" s="87">
        <f>B51</f>
        <v>0</v>
      </c>
    </row>
    <row r="52" spans="1:35" ht="32.1" customHeight="1" thickBot="1" x14ac:dyDescent="0.25">
      <c r="A52" s="92" t="s">
        <v>217</v>
      </c>
      <c r="B52" s="753"/>
      <c r="C52" s="753"/>
      <c r="D52" s="753"/>
      <c r="E52" s="753"/>
      <c r="F52" s="754"/>
      <c r="G52" s="755" t="s">
        <v>218</v>
      </c>
      <c r="H52" s="756"/>
      <c r="I52" s="756"/>
      <c r="J52" s="751"/>
      <c r="K52" s="751"/>
      <c r="L52" s="751"/>
      <c r="M52" s="751"/>
      <c r="N52" s="757"/>
      <c r="O52" s="758" t="s">
        <v>219</v>
      </c>
      <c r="P52" s="759"/>
      <c r="Q52" s="751"/>
      <c r="R52" s="751"/>
      <c r="S52" s="751"/>
      <c r="T52" s="751"/>
      <c r="U52" s="751"/>
      <c r="V52" s="751"/>
      <c r="W52" s="751"/>
      <c r="X52" s="751"/>
      <c r="Y52" s="751"/>
      <c r="Z52" s="751"/>
      <c r="AA52" s="751"/>
      <c r="AB52" s="751"/>
      <c r="AC52" s="751"/>
      <c r="AD52" s="751"/>
      <c r="AE52" s="751"/>
      <c r="AF52" s="751"/>
      <c r="AG52" s="752"/>
    </row>
    <row r="53" spans="1:35" ht="32.1" customHeight="1" x14ac:dyDescent="0.2">
      <c r="A53" s="111"/>
      <c r="B53" s="112"/>
      <c r="C53" s="113"/>
      <c r="D53" s="114"/>
      <c r="E53" s="115"/>
      <c r="F53" s="115"/>
      <c r="G53" s="114"/>
      <c r="H53" s="116"/>
      <c r="I53" s="117"/>
      <c r="J53" s="114"/>
      <c r="K53" s="116"/>
      <c r="L53" s="117"/>
      <c r="M53" s="118"/>
      <c r="N53" s="119"/>
      <c r="O53" s="114"/>
      <c r="P53" s="113"/>
      <c r="Q53" s="113"/>
      <c r="R53" s="99"/>
      <c r="S53" s="115"/>
      <c r="T53" s="120"/>
      <c r="U53" s="119"/>
      <c r="V53" s="119"/>
      <c r="W53" s="119"/>
      <c r="X53" s="119"/>
      <c r="Y53" s="119"/>
      <c r="Z53" s="120"/>
      <c r="AA53" s="120"/>
      <c r="AB53" s="120"/>
      <c r="AC53" s="119"/>
      <c r="AD53" s="120"/>
      <c r="AE53" s="120"/>
      <c r="AF53" s="121"/>
      <c r="AG53" s="122"/>
      <c r="AI53" s="87">
        <f>B53</f>
        <v>0</v>
      </c>
    </row>
    <row r="54" spans="1:35" ht="32.1" customHeight="1" thickBot="1" x14ac:dyDescent="0.25">
      <c r="A54" s="92" t="s">
        <v>217</v>
      </c>
      <c r="B54" s="753"/>
      <c r="C54" s="753"/>
      <c r="D54" s="753"/>
      <c r="E54" s="753"/>
      <c r="F54" s="754"/>
      <c r="G54" s="755" t="s">
        <v>218</v>
      </c>
      <c r="H54" s="756"/>
      <c r="I54" s="756"/>
      <c r="J54" s="751"/>
      <c r="K54" s="751"/>
      <c r="L54" s="751"/>
      <c r="M54" s="751"/>
      <c r="N54" s="757"/>
      <c r="O54" s="758" t="s">
        <v>219</v>
      </c>
      <c r="P54" s="759"/>
      <c r="Q54" s="751"/>
      <c r="R54" s="751"/>
      <c r="S54" s="751"/>
      <c r="T54" s="751"/>
      <c r="U54" s="751"/>
      <c r="V54" s="751"/>
      <c r="W54" s="751"/>
      <c r="X54" s="751"/>
      <c r="Y54" s="751"/>
      <c r="Z54" s="751"/>
      <c r="AA54" s="751"/>
      <c r="AB54" s="751"/>
      <c r="AC54" s="751"/>
      <c r="AD54" s="751"/>
      <c r="AE54" s="751"/>
      <c r="AF54" s="751"/>
      <c r="AG54" s="752"/>
    </row>
    <row r="55" spans="1:35" ht="32.1" customHeight="1" x14ac:dyDescent="0.2">
      <c r="A55" s="111"/>
      <c r="B55" s="112"/>
      <c r="C55" s="113"/>
      <c r="D55" s="114"/>
      <c r="E55" s="115"/>
      <c r="F55" s="115"/>
      <c r="G55" s="114"/>
      <c r="H55" s="116"/>
      <c r="I55" s="117"/>
      <c r="J55" s="114"/>
      <c r="K55" s="116"/>
      <c r="L55" s="117"/>
      <c r="M55" s="118"/>
      <c r="N55" s="119"/>
      <c r="O55" s="114"/>
      <c r="P55" s="113"/>
      <c r="Q55" s="113"/>
      <c r="R55" s="99"/>
      <c r="S55" s="115"/>
      <c r="T55" s="120"/>
      <c r="U55" s="119"/>
      <c r="V55" s="119"/>
      <c r="W55" s="119"/>
      <c r="X55" s="119"/>
      <c r="Y55" s="119"/>
      <c r="Z55" s="120"/>
      <c r="AA55" s="120"/>
      <c r="AB55" s="120"/>
      <c r="AC55" s="119"/>
      <c r="AD55" s="120"/>
      <c r="AE55" s="120"/>
      <c r="AF55" s="121"/>
      <c r="AG55" s="122"/>
      <c r="AI55" s="87">
        <f>B55</f>
        <v>0</v>
      </c>
    </row>
    <row r="56" spans="1:35" ht="32.1" customHeight="1" thickBot="1" x14ac:dyDescent="0.25">
      <c r="A56" s="92" t="s">
        <v>217</v>
      </c>
      <c r="B56" s="753"/>
      <c r="C56" s="753"/>
      <c r="D56" s="753"/>
      <c r="E56" s="753"/>
      <c r="F56" s="754"/>
      <c r="G56" s="755" t="s">
        <v>218</v>
      </c>
      <c r="H56" s="756"/>
      <c r="I56" s="756"/>
      <c r="J56" s="751"/>
      <c r="K56" s="751"/>
      <c r="L56" s="751"/>
      <c r="M56" s="751"/>
      <c r="N56" s="757"/>
      <c r="O56" s="758" t="s">
        <v>219</v>
      </c>
      <c r="P56" s="759"/>
      <c r="Q56" s="751"/>
      <c r="R56" s="751"/>
      <c r="S56" s="751"/>
      <c r="T56" s="751"/>
      <c r="U56" s="751"/>
      <c r="V56" s="751"/>
      <c r="W56" s="751"/>
      <c r="X56" s="751"/>
      <c r="Y56" s="751"/>
      <c r="Z56" s="751"/>
      <c r="AA56" s="751"/>
      <c r="AB56" s="751"/>
      <c r="AC56" s="751"/>
      <c r="AD56" s="751"/>
      <c r="AE56" s="751"/>
      <c r="AF56" s="751"/>
      <c r="AG56" s="752"/>
    </row>
    <row r="57" spans="1:35" ht="32.1" customHeight="1" x14ac:dyDescent="0.2">
      <c r="A57" s="111"/>
      <c r="B57" s="112"/>
      <c r="C57" s="113"/>
      <c r="D57" s="114"/>
      <c r="E57" s="115"/>
      <c r="F57" s="115"/>
      <c r="G57" s="114"/>
      <c r="H57" s="116"/>
      <c r="I57" s="117"/>
      <c r="J57" s="114"/>
      <c r="K57" s="116"/>
      <c r="L57" s="117"/>
      <c r="M57" s="118"/>
      <c r="N57" s="119"/>
      <c r="O57" s="114"/>
      <c r="P57" s="113"/>
      <c r="Q57" s="113"/>
      <c r="R57" s="99"/>
      <c r="S57" s="115"/>
      <c r="T57" s="120"/>
      <c r="U57" s="119"/>
      <c r="V57" s="119"/>
      <c r="W57" s="119"/>
      <c r="X57" s="119"/>
      <c r="Y57" s="119"/>
      <c r="Z57" s="120"/>
      <c r="AA57" s="120"/>
      <c r="AB57" s="120"/>
      <c r="AC57" s="119"/>
      <c r="AD57" s="120"/>
      <c r="AE57" s="120"/>
      <c r="AF57" s="121"/>
      <c r="AG57" s="122"/>
      <c r="AI57" s="87">
        <f>B57</f>
        <v>0</v>
      </c>
    </row>
    <row r="58" spans="1:35" ht="32.1" customHeight="1" thickBot="1" x14ac:dyDescent="0.25">
      <c r="A58" s="92" t="s">
        <v>217</v>
      </c>
      <c r="B58" s="753"/>
      <c r="C58" s="753"/>
      <c r="D58" s="753"/>
      <c r="E58" s="753"/>
      <c r="F58" s="754"/>
      <c r="G58" s="755" t="s">
        <v>218</v>
      </c>
      <c r="H58" s="756"/>
      <c r="I58" s="756"/>
      <c r="J58" s="751"/>
      <c r="K58" s="751"/>
      <c r="L58" s="751"/>
      <c r="M58" s="751"/>
      <c r="N58" s="757"/>
      <c r="O58" s="758" t="s">
        <v>219</v>
      </c>
      <c r="P58" s="759"/>
      <c r="Q58" s="751"/>
      <c r="R58" s="751"/>
      <c r="S58" s="751"/>
      <c r="T58" s="751"/>
      <c r="U58" s="751"/>
      <c r="V58" s="751"/>
      <c r="W58" s="751"/>
      <c r="X58" s="751"/>
      <c r="Y58" s="751"/>
      <c r="Z58" s="751"/>
      <c r="AA58" s="751"/>
      <c r="AB58" s="751"/>
      <c r="AC58" s="751"/>
      <c r="AD58" s="751"/>
      <c r="AE58" s="751"/>
      <c r="AF58" s="751"/>
      <c r="AG58" s="752"/>
    </row>
    <row r="59" spans="1:35" ht="32.1" customHeight="1" x14ac:dyDescent="0.2">
      <c r="A59" s="111"/>
      <c r="B59" s="112"/>
      <c r="C59" s="113"/>
      <c r="D59" s="114"/>
      <c r="E59" s="115"/>
      <c r="F59" s="115"/>
      <c r="G59" s="114"/>
      <c r="H59" s="116"/>
      <c r="I59" s="117"/>
      <c r="J59" s="114"/>
      <c r="K59" s="116"/>
      <c r="L59" s="117"/>
      <c r="M59" s="118"/>
      <c r="N59" s="119"/>
      <c r="O59" s="114"/>
      <c r="P59" s="113"/>
      <c r="Q59" s="113"/>
      <c r="R59" s="99"/>
      <c r="S59" s="115"/>
      <c r="T59" s="120"/>
      <c r="U59" s="119"/>
      <c r="V59" s="119"/>
      <c r="W59" s="119"/>
      <c r="X59" s="119"/>
      <c r="Y59" s="119"/>
      <c r="Z59" s="120"/>
      <c r="AA59" s="120"/>
      <c r="AB59" s="120"/>
      <c r="AC59" s="119"/>
      <c r="AD59" s="120"/>
      <c r="AE59" s="120"/>
      <c r="AF59" s="121"/>
      <c r="AG59" s="122"/>
      <c r="AI59" s="87">
        <f>B59</f>
        <v>0</v>
      </c>
    </row>
    <row r="60" spans="1:35" ht="32.1" customHeight="1" thickBot="1" x14ac:dyDescent="0.25">
      <c r="A60" s="92" t="s">
        <v>217</v>
      </c>
      <c r="B60" s="753"/>
      <c r="C60" s="753"/>
      <c r="D60" s="753"/>
      <c r="E60" s="753"/>
      <c r="F60" s="754"/>
      <c r="G60" s="755" t="s">
        <v>218</v>
      </c>
      <c r="H60" s="756"/>
      <c r="I60" s="756"/>
      <c r="J60" s="751"/>
      <c r="K60" s="751"/>
      <c r="L60" s="751"/>
      <c r="M60" s="751"/>
      <c r="N60" s="757"/>
      <c r="O60" s="758" t="s">
        <v>219</v>
      </c>
      <c r="P60" s="759"/>
      <c r="Q60" s="751"/>
      <c r="R60" s="751"/>
      <c r="S60" s="751"/>
      <c r="T60" s="751"/>
      <c r="U60" s="751"/>
      <c r="V60" s="751"/>
      <c r="W60" s="751"/>
      <c r="X60" s="751"/>
      <c r="Y60" s="751"/>
      <c r="Z60" s="751"/>
      <c r="AA60" s="751"/>
      <c r="AB60" s="751"/>
      <c r="AC60" s="751"/>
      <c r="AD60" s="751"/>
      <c r="AE60" s="751"/>
      <c r="AF60" s="751"/>
      <c r="AG60" s="752"/>
    </row>
    <row r="61" spans="1:35" ht="32.1" customHeight="1" x14ac:dyDescent="0.2">
      <c r="A61" s="111"/>
      <c r="B61" s="112"/>
      <c r="C61" s="113"/>
      <c r="D61" s="114"/>
      <c r="E61" s="115"/>
      <c r="F61" s="115"/>
      <c r="G61" s="114"/>
      <c r="H61" s="116"/>
      <c r="I61" s="117"/>
      <c r="J61" s="114"/>
      <c r="K61" s="116"/>
      <c r="L61" s="117"/>
      <c r="M61" s="118"/>
      <c r="N61" s="119"/>
      <c r="O61" s="114"/>
      <c r="P61" s="113"/>
      <c r="Q61" s="113"/>
      <c r="R61" s="99"/>
      <c r="S61" s="115"/>
      <c r="T61" s="120"/>
      <c r="U61" s="119"/>
      <c r="V61" s="119"/>
      <c r="W61" s="119"/>
      <c r="X61" s="119"/>
      <c r="Y61" s="119"/>
      <c r="Z61" s="120"/>
      <c r="AA61" s="120"/>
      <c r="AB61" s="120"/>
      <c r="AC61" s="119"/>
      <c r="AD61" s="120"/>
      <c r="AE61" s="120"/>
      <c r="AF61" s="121"/>
      <c r="AG61" s="122"/>
      <c r="AI61" s="87">
        <f>B61</f>
        <v>0</v>
      </c>
    </row>
    <row r="62" spans="1:35" ht="32.1" customHeight="1" thickBot="1" x14ac:dyDescent="0.25">
      <c r="A62" s="92" t="s">
        <v>217</v>
      </c>
      <c r="B62" s="753"/>
      <c r="C62" s="753"/>
      <c r="D62" s="753"/>
      <c r="E62" s="753"/>
      <c r="F62" s="754"/>
      <c r="G62" s="755" t="s">
        <v>218</v>
      </c>
      <c r="H62" s="756"/>
      <c r="I62" s="756"/>
      <c r="J62" s="751"/>
      <c r="K62" s="751"/>
      <c r="L62" s="751"/>
      <c r="M62" s="751"/>
      <c r="N62" s="757"/>
      <c r="O62" s="758" t="s">
        <v>219</v>
      </c>
      <c r="P62" s="759"/>
      <c r="Q62" s="751"/>
      <c r="R62" s="751"/>
      <c r="S62" s="751"/>
      <c r="T62" s="751"/>
      <c r="U62" s="751"/>
      <c r="V62" s="751"/>
      <c r="W62" s="751"/>
      <c r="X62" s="751"/>
      <c r="Y62" s="751"/>
      <c r="Z62" s="751"/>
      <c r="AA62" s="751"/>
      <c r="AB62" s="751"/>
      <c r="AC62" s="751"/>
      <c r="AD62" s="751"/>
      <c r="AE62" s="751"/>
      <c r="AF62" s="751"/>
      <c r="AG62" s="752"/>
    </row>
    <row r="63" spans="1:35" ht="32.1" customHeight="1" x14ac:dyDescent="0.2">
      <c r="A63" s="111"/>
      <c r="B63" s="112"/>
      <c r="C63" s="113"/>
      <c r="D63" s="114"/>
      <c r="E63" s="115"/>
      <c r="F63" s="115"/>
      <c r="G63" s="114"/>
      <c r="H63" s="116"/>
      <c r="I63" s="117"/>
      <c r="J63" s="114"/>
      <c r="K63" s="116"/>
      <c r="L63" s="117"/>
      <c r="M63" s="118"/>
      <c r="N63" s="119"/>
      <c r="O63" s="114"/>
      <c r="P63" s="113"/>
      <c r="Q63" s="113"/>
      <c r="R63" s="99"/>
      <c r="S63" s="115"/>
      <c r="T63" s="120"/>
      <c r="U63" s="119"/>
      <c r="V63" s="119"/>
      <c r="W63" s="119"/>
      <c r="X63" s="119"/>
      <c r="Y63" s="119"/>
      <c r="Z63" s="120"/>
      <c r="AA63" s="120"/>
      <c r="AB63" s="120"/>
      <c r="AC63" s="119"/>
      <c r="AD63" s="120"/>
      <c r="AE63" s="120"/>
      <c r="AF63" s="121"/>
      <c r="AG63" s="122"/>
      <c r="AI63" s="87">
        <f>B63</f>
        <v>0</v>
      </c>
    </row>
    <row r="64" spans="1:35" ht="32.1" customHeight="1" thickBot="1" x14ac:dyDescent="0.25">
      <c r="A64" s="92" t="s">
        <v>217</v>
      </c>
      <c r="B64" s="753"/>
      <c r="C64" s="753"/>
      <c r="D64" s="753"/>
      <c r="E64" s="753"/>
      <c r="F64" s="754"/>
      <c r="G64" s="755" t="s">
        <v>218</v>
      </c>
      <c r="H64" s="756"/>
      <c r="I64" s="756"/>
      <c r="J64" s="751"/>
      <c r="K64" s="751"/>
      <c r="L64" s="751"/>
      <c r="M64" s="751"/>
      <c r="N64" s="757"/>
      <c r="O64" s="758" t="s">
        <v>219</v>
      </c>
      <c r="P64" s="759"/>
      <c r="Q64" s="751"/>
      <c r="R64" s="751"/>
      <c r="S64" s="751"/>
      <c r="T64" s="751"/>
      <c r="U64" s="751"/>
      <c r="V64" s="751"/>
      <c r="W64" s="751"/>
      <c r="X64" s="751"/>
      <c r="Y64" s="751"/>
      <c r="Z64" s="751"/>
      <c r="AA64" s="751"/>
      <c r="AB64" s="751"/>
      <c r="AC64" s="751"/>
      <c r="AD64" s="751"/>
      <c r="AE64" s="751"/>
      <c r="AF64" s="751"/>
      <c r="AG64" s="752"/>
    </row>
    <row r="65" spans="1:35" ht="32.1" customHeight="1" x14ac:dyDescent="0.2">
      <c r="A65" s="111"/>
      <c r="B65" s="112"/>
      <c r="C65" s="113"/>
      <c r="D65" s="114"/>
      <c r="E65" s="115"/>
      <c r="F65" s="115"/>
      <c r="G65" s="114"/>
      <c r="H65" s="116"/>
      <c r="I65" s="117"/>
      <c r="J65" s="114"/>
      <c r="K65" s="116"/>
      <c r="L65" s="117"/>
      <c r="M65" s="118"/>
      <c r="N65" s="119"/>
      <c r="O65" s="114"/>
      <c r="P65" s="113"/>
      <c r="Q65" s="113"/>
      <c r="R65" s="99"/>
      <c r="S65" s="115"/>
      <c r="T65" s="120"/>
      <c r="U65" s="119"/>
      <c r="V65" s="119"/>
      <c r="W65" s="119"/>
      <c r="X65" s="119"/>
      <c r="Y65" s="119"/>
      <c r="Z65" s="120"/>
      <c r="AA65" s="120"/>
      <c r="AB65" s="120"/>
      <c r="AC65" s="119"/>
      <c r="AD65" s="120"/>
      <c r="AE65" s="120"/>
      <c r="AF65" s="121"/>
      <c r="AG65" s="122"/>
      <c r="AI65" s="87">
        <f>B65</f>
        <v>0</v>
      </c>
    </row>
    <row r="66" spans="1:35" ht="32.1" customHeight="1" thickBot="1" x14ac:dyDescent="0.25">
      <c r="A66" s="92" t="s">
        <v>217</v>
      </c>
      <c r="B66" s="753"/>
      <c r="C66" s="753"/>
      <c r="D66" s="753"/>
      <c r="E66" s="753"/>
      <c r="F66" s="754"/>
      <c r="G66" s="755" t="s">
        <v>218</v>
      </c>
      <c r="H66" s="756"/>
      <c r="I66" s="756"/>
      <c r="J66" s="751"/>
      <c r="K66" s="751"/>
      <c r="L66" s="751"/>
      <c r="M66" s="751"/>
      <c r="N66" s="757"/>
      <c r="O66" s="758" t="s">
        <v>219</v>
      </c>
      <c r="P66" s="759"/>
      <c r="Q66" s="751"/>
      <c r="R66" s="751"/>
      <c r="S66" s="751"/>
      <c r="T66" s="751"/>
      <c r="U66" s="751"/>
      <c r="V66" s="751"/>
      <c r="W66" s="751"/>
      <c r="X66" s="751"/>
      <c r="Y66" s="751"/>
      <c r="Z66" s="751"/>
      <c r="AA66" s="751"/>
      <c r="AB66" s="751"/>
      <c r="AC66" s="751"/>
      <c r="AD66" s="751"/>
      <c r="AE66" s="751"/>
      <c r="AF66" s="751"/>
      <c r="AG66" s="752"/>
    </row>
    <row r="67" spans="1:35" ht="32.1" customHeight="1" x14ac:dyDescent="0.2">
      <c r="A67" s="111"/>
      <c r="B67" s="112"/>
      <c r="C67" s="113"/>
      <c r="D67" s="114"/>
      <c r="E67" s="115"/>
      <c r="F67" s="115"/>
      <c r="G67" s="114"/>
      <c r="H67" s="116"/>
      <c r="I67" s="117"/>
      <c r="J67" s="114"/>
      <c r="K67" s="116"/>
      <c r="L67" s="117"/>
      <c r="M67" s="118"/>
      <c r="N67" s="119"/>
      <c r="O67" s="114"/>
      <c r="P67" s="113"/>
      <c r="Q67" s="113"/>
      <c r="R67" s="99"/>
      <c r="S67" s="115"/>
      <c r="T67" s="120"/>
      <c r="U67" s="119"/>
      <c r="V67" s="119"/>
      <c r="W67" s="119"/>
      <c r="X67" s="119"/>
      <c r="Y67" s="119"/>
      <c r="Z67" s="120"/>
      <c r="AA67" s="120"/>
      <c r="AB67" s="120"/>
      <c r="AC67" s="119"/>
      <c r="AD67" s="120"/>
      <c r="AE67" s="120"/>
      <c r="AF67" s="121"/>
      <c r="AG67" s="122"/>
      <c r="AI67" s="87">
        <f>B67</f>
        <v>0</v>
      </c>
    </row>
    <row r="68" spans="1:35" ht="32.1" customHeight="1" thickBot="1" x14ac:dyDescent="0.25">
      <c r="A68" s="92" t="s">
        <v>217</v>
      </c>
      <c r="B68" s="753"/>
      <c r="C68" s="753"/>
      <c r="D68" s="753"/>
      <c r="E68" s="753"/>
      <c r="F68" s="754"/>
      <c r="G68" s="755" t="s">
        <v>218</v>
      </c>
      <c r="H68" s="756"/>
      <c r="I68" s="756"/>
      <c r="J68" s="751"/>
      <c r="K68" s="751"/>
      <c r="L68" s="751"/>
      <c r="M68" s="751"/>
      <c r="N68" s="757"/>
      <c r="O68" s="758" t="s">
        <v>219</v>
      </c>
      <c r="P68" s="759"/>
      <c r="Q68" s="751"/>
      <c r="R68" s="751"/>
      <c r="S68" s="751"/>
      <c r="T68" s="751"/>
      <c r="U68" s="751"/>
      <c r="V68" s="751"/>
      <c r="W68" s="751"/>
      <c r="X68" s="751"/>
      <c r="Y68" s="751"/>
      <c r="Z68" s="751"/>
      <c r="AA68" s="751"/>
      <c r="AB68" s="751"/>
      <c r="AC68" s="751"/>
      <c r="AD68" s="751"/>
      <c r="AE68" s="751"/>
      <c r="AF68" s="751"/>
      <c r="AG68" s="752"/>
    </row>
    <row r="69" spans="1:35" ht="32.1" customHeight="1" x14ac:dyDescent="0.2">
      <c r="A69" s="111"/>
      <c r="B69" s="112"/>
      <c r="C69" s="113"/>
      <c r="D69" s="114"/>
      <c r="E69" s="115"/>
      <c r="F69" s="115"/>
      <c r="G69" s="114"/>
      <c r="H69" s="116"/>
      <c r="I69" s="117"/>
      <c r="J69" s="114"/>
      <c r="K69" s="116"/>
      <c r="L69" s="117"/>
      <c r="M69" s="118"/>
      <c r="N69" s="119"/>
      <c r="O69" s="114"/>
      <c r="P69" s="113"/>
      <c r="Q69" s="113"/>
      <c r="R69" s="99"/>
      <c r="S69" s="115"/>
      <c r="T69" s="120"/>
      <c r="U69" s="119"/>
      <c r="V69" s="119"/>
      <c r="W69" s="119"/>
      <c r="X69" s="119"/>
      <c r="Y69" s="119"/>
      <c r="Z69" s="120"/>
      <c r="AA69" s="120"/>
      <c r="AB69" s="120"/>
      <c r="AC69" s="119"/>
      <c r="AD69" s="120"/>
      <c r="AE69" s="120"/>
      <c r="AF69" s="121"/>
      <c r="AG69" s="122"/>
      <c r="AI69" s="87">
        <f>B69</f>
        <v>0</v>
      </c>
    </row>
    <row r="70" spans="1:35" ht="32.1" customHeight="1" thickBot="1" x14ac:dyDescent="0.25">
      <c r="A70" s="92" t="s">
        <v>217</v>
      </c>
      <c r="B70" s="753"/>
      <c r="C70" s="753"/>
      <c r="D70" s="753"/>
      <c r="E70" s="753"/>
      <c r="F70" s="754"/>
      <c r="G70" s="755" t="s">
        <v>218</v>
      </c>
      <c r="H70" s="756"/>
      <c r="I70" s="756"/>
      <c r="J70" s="751"/>
      <c r="K70" s="751"/>
      <c r="L70" s="751"/>
      <c r="M70" s="751"/>
      <c r="N70" s="757"/>
      <c r="O70" s="758" t="s">
        <v>219</v>
      </c>
      <c r="P70" s="759"/>
      <c r="Q70" s="751"/>
      <c r="R70" s="751"/>
      <c r="S70" s="751"/>
      <c r="T70" s="751"/>
      <c r="U70" s="751"/>
      <c r="V70" s="751"/>
      <c r="W70" s="751"/>
      <c r="X70" s="751"/>
      <c r="Y70" s="751"/>
      <c r="Z70" s="751"/>
      <c r="AA70" s="751"/>
      <c r="AB70" s="751"/>
      <c r="AC70" s="751"/>
      <c r="AD70" s="751"/>
      <c r="AE70" s="751"/>
      <c r="AF70" s="751"/>
      <c r="AG70" s="752"/>
    </row>
    <row r="71" spans="1:35" ht="32.1" customHeight="1" x14ac:dyDescent="0.2">
      <c r="A71" s="111"/>
      <c r="B71" s="112"/>
      <c r="C71" s="113"/>
      <c r="D71" s="114"/>
      <c r="E71" s="115"/>
      <c r="F71" s="115"/>
      <c r="G71" s="114"/>
      <c r="H71" s="116"/>
      <c r="I71" s="117"/>
      <c r="J71" s="114"/>
      <c r="K71" s="116"/>
      <c r="L71" s="117"/>
      <c r="M71" s="118"/>
      <c r="N71" s="119"/>
      <c r="O71" s="114"/>
      <c r="P71" s="113"/>
      <c r="Q71" s="113"/>
      <c r="R71" s="99"/>
      <c r="S71" s="115"/>
      <c r="T71" s="120"/>
      <c r="U71" s="119"/>
      <c r="V71" s="119"/>
      <c r="W71" s="119"/>
      <c r="X71" s="119"/>
      <c r="Y71" s="119"/>
      <c r="Z71" s="120"/>
      <c r="AA71" s="120"/>
      <c r="AB71" s="120"/>
      <c r="AC71" s="119"/>
      <c r="AD71" s="120"/>
      <c r="AE71" s="120"/>
      <c r="AF71" s="121"/>
      <c r="AG71" s="122"/>
      <c r="AI71" s="87">
        <f>B71</f>
        <v>0</v>
      </c>
    </row>
    <row r="72" spans="1:35" ht="32.1" customHeight="1" thickBot="1" x14ac:dyDescent="0.25">
      <c r="A72" s="92" t="s">
        <v>217</v>
      </c>
      <c r="B72" s="753"/>
      <c r="C72" s="753"/>
      <c r="D72" s="753"/>
      <c r="E72" s="753"/>
      <c r="F72" s="754"/>
      <c r="G72" s="755" t="s">
        <v>218</v>
      </c>
      <c r="H72" s="756"/>
      <c r="I72" s="756"/>
      <c r="J72" s="751"/>
      <c r="K72" s="751"/>
      <c r="L72" s="751"/>
      <c r="M72" s="751"/>
      <c r="N72" s="757"/>
      <c r="O72" s="758" t="s">
        <v>219</v>
      </c>
      <c r="P72" s="759"/>
      <c r="Q72" s="751"/>
      <c r="R72" s="751"/>
      <c r="S72" s="751"/>
      <c r="T72" s="751"/>
      <c r="U72" s="751"/>
      <c r="V72" s="751"/>
      <c r="W72" s="751"/>
      <c r="X72" s="751"/>
      <c r="Y72" s="751"/>
      <c r="Z72" s="751"/>
      <c r="AA72" s="751"/>
      <c r="AB72" s="751"/>
      <c r="AC72" s="751"/>
      <c r="AD72" s="751"/>
      <c r="AE72" s="751"/>
      <c r="AF72" s="751"/>
      <c r="AG72" s="752"/>
    </row>
    <row r="73" spans="1:35" ht="32.1" customHeight="1" x14ac:dyDescent="0.2">
      <c r="A73" s="111"/>
      <c r="B73" s="112"/>
      <c r="C73" s="113"/>
      <c r="D73" s="114"/>
      <c r="E73" s="115"/>
      <c r="F73" s="115"/>
      <c r="G73" s="114"/>
      <c r="H73" s="116"/>
      <c r="I73" s="117"/>
      <c r="J73" s="114"/>
      <c r="K73" s="116"/>
      <c r="L73" s="117"/>
      <c r="M73" s="118"/>
      <c r="N73" s="119"/>
      <c r="O73" s="114"/>
      <c r="P73" s="113"/>
      <c r="Q73" s="113"/>
      <c r="R73" s="99"/>
      <c r="S73" s="115"/>
      <c r="T73" s="120"/>
      <c r="U73" s="119"/>
      <c r="V73" s="119"/>
      <c r="W73" s="119"/>
      <c r="X73" s="119"/>
      <c r="Y73" s="119"/>
      <c r="Z73" s="120"/>
      <c r="AA73" s="120"/>
      <c r="AB73" s="120"/>
      <c r="AC73" s="119"/>
      <c r="AD73" s="120"/>
      <c r="AE73" s="120"/>
      <c r="AF73" s="121"/>
      <c r="AG73" s="122"/>
      <c r="AI73" s="87">
        <f>B73</f>
        <v>0</v>
      </c>
    </row>
    <row r="74" spans="1:35" ht="32.1" customHeight="1" thickBot="1" x14ac:dyDescent="0.25">
      <c r="A74" s="92" t="s">
        <v>217</v>
      </c>
      <c r="B74" s="753"/>
      <c r="C74" s="753"/>
      <c r="D74" s="753"/>
      <c r="E74" s="753"/>
      <c r="F74" s="754"/>
      <c r="G74" s="755" t="s">
        <v>218</v>
      </c>
      <c r="H74" s="756"/>
      <c r="I74" s="756"/>
      <c r="J74" s="751"/>
      <c r="K74" s="751"/>
      <c r="L74" s="751"/>
      <c r="M74" s="751"/>
      <c r="N74" s="757"/>
      <c r="O74" s="758" t="s">
        <v>219</v>
      </c>
      <c r="P74" s="759"/>
      <c r="Q74" s="751"/>
      <c r="R74" s="751"/>
      <c r="S74" s="751"/>
      <c r="T74" s="751"/>
      <c r="U74" s="751"/>
      <c r="V74" s="751"/>
      <c r="W74" s="751"/>
      <c r="X74" s="751"/>
      <c r="Y74" s="751"/>
      <c r="Z74" s="751"/>
      <c r="AA74" s="751"/>
      <c r="AB74" s="751"/>
      <c r="AC74" s="751"/>
      <c r="AD74" s="751"/>
      <c r="AE74" s="751"/>
      <c r="AF74" s="751"/>
      <c r="AG74" s="752"/>
    </row>
    <row r="75" spans="1:35" ht="32.1" customHeight="1" x14ac:dyDescent="0.2">
      <c r="A75" s="111"/>
      <c r="B75" s="112"/>
      <c r="C75" s="113"/>
      <c r="D75" s="114"/>
      <c r="E75" s="115"/>
      <c r="F75" s="115"/>
      <c r="G75" s="114"/>
      <c r="H75" s="116"/>
      <c r="I75" s="117"/>
      <c r="J75" s="114"/>
      <c r="K75" s="116"/>
      <c r="L75" s="117"/>
      <c r="M75" s="118"/>
      <c r="N75" s="119"/>
      <c r="O75" s="114"/>
      <c r="P75" s="113"/>
      <c r="Q75" s="113"/>
      <c r="R75" s="99"/>
      <c r="S75" s="115"/>
      <c r="T75" s="120"/>
      <c r="U75" s="119"/>
      <c r="V75" s="119"/>
      <c r="W75" s="119"/>
      <c r="X75" s="119"/>
      <c r="Y75" s="119"/>
      <c r="Z75" s="120"/>
      <c r="AA75" s="120"/>
      <c r="AB75" s="120"/>
      <c r="AC75" s="119"/>
      <c r="AD75" s="120"/>
      <c r="AE75" s="120"/>
      <c r="AF75" s="121"/>
      <c r="AG75" s="122"/>
      <c r="AI75" s="87">
        <f>B75</f>
        <v>0</v>
      </c>
    </row>
    <row r="76" spans="1:35" ht="32.1" customHeight="1" thickBot="1" x14ac:dyDescent="0.25">
      <c r="A76" s="92" t="s">
        <v>217</v>
      </c>
      <c r="B76" s="753"/>
      <c r="C76" s="753"/>
      <c r="D76" s="753"/>
      <c r="E76" s="753"/>
      <c r="F76" s="754"/>
      <c r="G76" s="755" t="s">
        <v>218</v>
      </c>
      <c r="H76" s="756"/>
      <c r="I76" s="756"/>
      <c r="J76" s="751"/>
      <c r="K76" s="751"/>
      <c r="L76" s="751"/>
      <c r="M76" s="751"/>
      <c r="N76" s="757"/>
      <c r="O76" s="758" t="s">
        <v>219</v>
      </c>
      <c r="P76" s="759"/>
      <c r="Q76" s="751"/>
      <c r="R76" s="751"/>
      <c r="S76" s="751"/>
      <c r="T76" s="751"/>
      <c r="U76" s="751"/>
      <c r="V76" s="751"/>
      <c r="W76" s="751"/>
      <c r="X76" s="751"/>
      <c r="Y76" s="751"/>
      <c r="Z76" s="751"/>
      <c r="AA76" s="751"/>
      <c r="AB76" s="751"/>
      <c r="AC76" s="751"/>
      <c r="AD76" s="751"/>
      <c r="AE76" s="751"/>
      <c r="AF76" s="751"/>
      <c r="AG76" s="752"/>
    </row>
    <row r="77" spans="1:35" ht="32.1" customHeight="1" x14ac:dyDescent="0.2">
      <c r="A77" s="111"/>
      <c r="B77" s="112"/>
      <c r="C77" s="113"/>
      <c r="D77" s="114"/>
      <c r="E77" s="115"/>
      <c r="F77" s="115"/>
      <c r="G77" s="114"/>
      <c r="H77" s="116"/>
      <c r="I77" s="117"/>
      <c r="J77" s="114"/>
      <c r="K77" s="116"/>
      <c r="L77" s="117"/>
      <c r="M77" s="118"/>
      <c r="N77" s="119"/>
      <c r="O77" s="114"/>
      <c r="P77" s="113"/>
      <c r="Q77" s="113"/>
      <c r="R77" s="99"/>
      <c r="S77" s="115"/>
      <c r="T77" s="120"/>
      <c r="U77" s="119"/>
      <c r="V77" s="119"/>
      <c r="W77" s="119"/>
      <c r="X77" s="119"/>
      <c r="Y77" s="119"/>
      <c r="Z77" s="120"/>
      <c r="AA77" s="120"/>
      <c r="AB77" s="120"/>
      <c r="AC77" s="119"/>
      <c r="AD77" s="120"/>
      <c r="AE77" s="120"/>
      <c r="AF77" s="121"/>
      <c r="AG77" s="122"/>
      <c r="AI77" s="87">
        <f>B77</f>
        <v>0</v>
      </c>
    </row>
    <row r="78" spans="1:35" ht="32.1" customHeight="1" thickBot="1" x14ac:dyDescent="0.25">
      <c r="A78" s="92" t="s">
        <v>217</v>
      </c>
      <c r="B78" s="753"/>
      <c r="C78" s="753"/>
      <c r="D78" s="753"/>
      <c r="E78" s="753"/>
      <c r="F78" s="754"/>
      <c r="G78" s="755" t="s">
        <v>218</v>
      </c>
      <c r="H78" s="756"/>
      <c r="I78" s="756"/>
      <c r="J78" s="751"/>
      <c r="K78" s="751"/>
      <c r="L78" s="751"/>
      <c r="M78" s="751"/>
      <c r="N78" s="757"/>
      <c r="O78" s="758" t="s">
        <v>219</v>
      </c>
      <c r="P78" s="759"/>
      <c r="Q78" s="751"/>
      <c r="R78" s="751"/>
      <c r="S78" s="751"/>
      <c r="T78" s="751"/>
      <c r="U78" s="751"/>
      <c r="V78" s="751"/>
      <c r="W78" s="751"/>
      <c r="X78" s="751"/>
      <c r="Y78" s="751"/>
      <c r="Z78" s="751"/>
      <c r="AA78" s="751"/>
      <c r="AB78" s="751"/>
      <c r="AC78" s="751"/>
      <c r="AD78" s="751"/>
      <c r="AE78" s="751"/>
      <c r="AF78" s="751"/>
      <c r="AG78" s="752"/>
    </row>
    <row r="79" spans="1:35" ht="32.1" customHeight="1" x14ac:dyDescent="0.2">
      <c r="A79" s="111"/>
      <c r="B79" s="112"/>
      <c r="C79" s="113"/>
      <c r="D79" s="114"/>
      <c r="E79" s="115"/>
      <c r="F79" s="115"/>
      <c r="G79" s="114"/>
      <c r="H79" s="116"/>
      <c r="I79" s="117"/>
      <c r="J79" s="114"/>
      <c r="K79" s="116"/>
      <c r="L79" s="117"/>
      <c r="M79" s="118"/>
      <c r="N79" s="119"/>
      <c r="O79" s="114"/>
      <c r="P79" s="113"/>
      <c r="Q79" s="113"/>
      <c r="R79" s="99"/>
      <c r="S79" s="115"/>
      <c r="T79" s="120"/>
      <c r="U79" s="119"/>
      <c r="V79" s="119"/>
      <c r="W79" s="119"/>
      <c r="X79" s="119"/>
      <c r="Y79" s="119"/>
      <c r="Z79" s="120"/>
      <c r="AA79" s="120"/>
      <c r="AB79" s="120"/>
      <c r="AC79" s="119"/>
      <c r="AD79" s="120"/>
      <c r="AE79" s="120"/>
      <c r="AF79" s="121"/>
      <c r="AG79" s="122"/>
      <c r="AI79" s="87">
        <f>B79</f>
        <v>0</v>
      </c>
    </row>
    <row r="80" spans="1:35" ht="32.1" customHeight="1" thickBot="1" x14ac:dyDescent="0.25">
      <c r="A80" s="92" t="s">
        <v>217</v>
      </c>
      <c r="B80" s="753"/>
      <c r="C80" s="753"/>
      <c r="D80" s="753"/>
      <c r="E80" s="753"/>
      <c r="F80" s="754"/>
      <c r="G80" s="755" t="s">
        <v>218</v>
      </c>
      <c r="H80" s="756"/>
      <c r="I80" s="756"/>
      <c r="J80" s="751"/>
      <c r="K80" s="751"/>
      <c r="L80" s="751"/>
      <c r="M80" s="751"/>
      <c r="N80" s="757"/>
      <c r="O80" s="758" t="s">
        <v>219</v>
      </c>
      <c r="P80" s="759"/>
      <c r="Q80" s="751"/>
      <c r="R80" s="751"/>
      <c r="S80" s="751"/>
      <c r="T80" s="751"/>
      <c r="U80" s="751"/>
      <c r="V80" s="751"/>
      <c r="W80" s="751"/>
      <c r="X80" s="751"/>
      <c r="Y80" s="751"/>
      <c r="Z80" s="751"/>
      <c r="AA80" s="751"/>
      <c r="AB80" s="751"/>
      <c r="AC80" s="751"/>
      <c r="AD80" s="751"/>
      <c r="AE80" s="751"/>
      <c r="AF80" s="751"/>
      <c r="AG80" s="752"/>
    </row>
    <row r="81" spans="1:35" ht="32.1" customHeight="1" x14ac:dyDescent="0.2">
      <c r="A81" s="111"/>
      <c r="B81" s="112"/>
      <c r="C81" s="113"/>
      <c r="D81" s="114"/>
      <c r="E81" s="115"/>
      <c r="F81" s="115"/>
      <c r="G81" s="114"/>
      <c r="H81" s="116"/>
      <c r="I81" s="117"/>
      <c r="J81" s="114"/>
      <c r="K81" s="116"/>
      <c r="L81" s="117"/>
      <c r="M81" s="118"/>
      <c r="N81" s="119"/>
      <c r="O81" s="114"/>
      <c r="P81" s="113"/>
      <c r="Q81" s="113"/>
      <c r="R81" s="99"/>
      <c r="S81" s="115"/>
      <c r="T81" s="120"/>
      <c r="U81" s="119"/>
      <c r="V81" s="119"/>
      <c r="W81" s="119"/>
      <c r="X81" s="119"/>
      <c r="Y81" s="119"/>
      <c r="Z81" s="120"/>
      <c r="AA81" s="120"/>
      <c r="AB81" s="120"/>
      <c r="AC81" s="119"/>
      <c r="AD81" s="120"/>
      <c r="AE81" s="120"/>
      <c r="AF81" s="121"/>
      <c r="AG81" s="122"/>
      <c r="AI81" s="87">
        <f>B81</f>
        <v>0</v>
      </c>
    </row>
    <row r="82" spans="1:35" ht="32.1" customHeight="1" thickBot="1" x14ac:dyDescent="0.25">
      <c r="A82" s="92" t="s">
        <v>217</v>
      </c>
      <c r="B82" s="753"/>
      <c r="C82" s="753"/>
      <c r="D82" s="753"/>
      <c r="E82" s="753"/>
      <c r="F82" s="754"/>
      <c r="G82" s="755" t="s">
        <v>218</v>
      </c>
      <c r="H82" s="756"/>
      <c r="I82" s="756"/>
      <c r="J82" s="751"/>
      <c r="K82" s="751"/>
      <c r="L82" s="751"/>
      <c r="M82" s="751"/>
      <c r="N82" s="757"/>
      <c r="O82" s="758" t="s">
        <v>219</v>
      </c>
      <c r="P82" s="759"/>
      <c r="Q82" s="751"/>
      <c r="R82" s="751"/>
      <c r="S82" s="751"/>
      <c r="T82" s="751"/>
      <c r="U82" s="751"/>
      <c r="V82" s="751"/>
      <c r="W82" s="751"/>
      <c r="X82" s="751"/>
      <c r="Y82" s="751"/>
      <c r="Z82" s="751"/>
      <c r="AA82" s="751"/>
      <c r="AB82" s="751"/>
      <c r="AC82" s="751"/>
      <c r="AD82" s="751"/>
      <c r="AE82" s="751"/>
      <c r="AF82" s="751"/>
      <c r="AG82" s="752"/>
    </row>
    <row r="83" spans="1:35" ht="32.1" customHeight="1" x14ac:dyDescent="0.2">
      <c r="A83" s="111"/>
      <c r="B83" s="112"/>
      <c r="C83" s="113"/>
      <c r="D83" s="114"/>
      <c r="E83" s="115"/>
      <c r="F83" s="115"/>
      <c r="G83" s="114"/>
      <c r="H83" s="116"/>
      <c r="I83" s="117"/>
      <c r="J83" s="114"/>
      <c r="K83" s="116"/>
      <c r="L83" s="117"/>
      <c r="M83" s="118"/>
      <c r="N83" s="119"/>
      <c r="O83" s="114"/>
      <c r="P83" s="113"/>
      <c r="Q83" s="113"/>
      <c r="R83" s="99"/>
      <c r="S83" s="115"/>
      <c r="T83" s="120"/>
      <c r="U83" s="119"/>
      <c r="V83" s="119"/>
      <c r="W83" s="119"/>
      <c r="X83" s="119"/>
      <c r="Y83" s="119"/>
      <c r="Z83" s="120"/>
      <c r="AA83" s="120"/>
      <c r="AB83" s="120"/>
      <c r="AC83" s="119"/>
      <c r="AD83" s="120"/>
      <c r="AE83" s="120"/>
      <c r="AF83" s="121"/>
      <c r="AG83" s="122"/>
      <c r="AI83" s="87">
        <f>B83</f>
        <v>0</v>
      </c>
    </row>
    <row r="84" spans="1:35" ht="32.1" customHeight="1" thickBot="1" x14ac:dyDescent="0.25">
      <c r="A84" s="92" t="s">
        <v>217</v>
      </c>
      <c r="B84" s="753"/>
      <c r="C84" s="753"/>
      <c r="D84" s="753"/>
      <c r="E84" s="753"/>
      <c r="F84" s="754"/>
      <c r="G84" s="755" t="s">
        <v>218</v>
      </c>
      <c r="H84" s="756"/>
      <c r="I84" s="756"/>
      <c r="J84" s="751"/>
      <c r="K84" s="751"/>
      <c r="L84" s="751"/>
      <c r="M84" s="751"/>
      <c r="N84" s="757"/>
      <c r="O84" s="758" t="s">
        <v>219</v>
      </c>
      <c r="P84" s="759"/>
      <c r="Q84" s="751"/>
      <c r="R84" s="751"/>
      <c r="S84" s="751"/>
      <c r="T84" s="751"/>
      <c r="U84" s="751"/>
      <c r="V84" s="751"/>
      <c r="W84" s="751"/>
      <c r="X84" s="751"/>
      <c r="Y84" s="751"/>
      <c r="Z84" s="751"/>
      <c r="AA84" s="751"/>
      <c r="AB84" s="751"/>
      <c r="AC84" s="751"/>
      <c r="AD84" s="751"/>
      <c r="AE84" s="751"/>
      <c r="AF84" s="751"/>
      <c r="AG84" s="752"/>
    </row>
    <row r="85" spans="1:35" ht="32.1" customHeight="1" x14ac:dyDescent="0.2">
      <c r="A85" s="111"/>
      <c r="B85" s="112"/>
      <c r="C85" s="113"/>
      <c r="D85" s="114"/>
      <c r="E85" s="115"/>
      <c r="F85" s="115"/>
      <c r="G85" s="114"/>
      <c r="H85" s="116"/>
      <c r="I85" s="117"/>
      <c r="J85" s="114"/>
      <c r="K85" s="116"/>
      <c r="L85" s="117"/>
      <c r="M85" s="118"/>
      <c r="N85" s="119"/>
      <c r="O85" s="114"/>
      <c r="P85" s="113"/>
      <c r="Q85" s="113"/>
      <c r="R85" s="99"/>
      <c r="S85" s="115"/>
      <c r="T85" s="120"/>
      <c r="U85" s="119"/>
      <c r="V85" s="119"/>
      <c r="W85" s="119"/>
      <c r="X85" s="119"/>
      <c r="Y85" s="119"/>
      <c r="Z85" s="120"/>
      <c r="AA85" s="120"/>
      <c r="AB85" s="120"/>
      <c r="AC85" s="119"/>
      <c r="AD85" s="120"/>
      <c r="AE85" s="120"/>
      <c r="AF85" s="121"/>
      <c r="AG85" s="122"/>
      <c r="AI85" s="87">
        <f>B85</f>
        <v>0</v>
      </c>
    </row>
    <row r="86" spans="1:35" ht="32.1" customHeight="1" thickBot="1" x14ac:dyDescent="0.25">
      <c r="A86" s="92" t="s">
        <v>217</v>
      </c>
      <c r="B86" s="753"/>
      <c r="C86" s="753"/>
      <c r="D86" s="753"/>
      <c r="E86" s="753"/>
      <c r="F86" s="754"/>
      <c r="G86" s="755" t="s">
        <v>218</v>
      </c>
      <c r="H86" s="756"/>
      <c r="I86" s="756"/>
      <c r="J86" s="751"/>
      <c r="K86" s="751"/>
      <c r="L86" s="751"/>
      <c r="M86" s="751"/>
      <c r="N86" s="757"/>
      <c r="O86" s="758" t="s">
        <v>219</v>
      </c>
      <c r="P86" s="759"/>
      <c r="Q86" s="751"/>
      <c r="R86" s="751"/>
      <c r="S86" s="751"/>
      <c r="T86" s="751"/>
      <c r="U86" s="751"/>
      <c r="V86" s="751"/>
      <c r="W86" s="751"/>
      <c r="X86" s="751"/>
      <c r="Y86" s="751"/>
      <c r="Z86" s="751"/>
      <c r="AA86" s="751"/>
      <c r="AB86" s="751"/>
      <c r="AC86" s="751"/>
      <c r="AD86" s="751"/>
      <c r="AE86" s="751"/>
      <c r="AF86" s="751"/>
      <c r="AG86" s="752"/>
    </row>
    <row r="87" spans="1:35" ht="32.1" customHeight="1" x14ac:dyDescent="0.2">
      <c r="A87" s="111"/>
      <c r="B87" s="112"/>
      <c r="C87" s="113"/>
      <c r="D87" s="114"/>
      <c r="E87" s="115"/>
      <c r="F87" s="115"/>
      <c r="G87" s="114"/>
      <c r="H87" s="116"/>
      <c r="I87" s="117"/>
      <c r="J87" s="114"/>
      <c r="K87" s="116"/>
      <c r="L87" s="117"/>
      <c r="M87" s="118"/>
      <c r="N87" s="119"/>
      <c r="O87" s="114"/>
      <c r="P87" s="113"/>
      <c r="Q87" s="113"/>
      <c r="R87" s="99"/>
      <c r="S87" s="115"/>
      <c r="T87" s="120"/>
      <c r="U87" s="119"/>
      <c r="V87" s="119"/>
      <c r="W87" s="119"/>
      <c r="X87" s="119"/>
      <c r="Y87" s="119"/>
      <c r="Z87" s="120"/>
      <c r="AA87" s="120"/>
      <c r="AB87" s="120"/>
      <c r="AC87" s="119"/>
      <c r="AD87" s="120"/>
      <c r="AE87" s="120"/>
      <c r="AF87" s="121"/>
      <c r="AG87" s="122"/>
      <c r="AI87" s="87">
        <f>B87</f>
        <v>0</v>
      </c>
    </row>
    <row r="88" spans="1:35" ht="32.1" customHeight="1" thickBot="1" x14ac:dyDescent="0.25">
      <c r="A88" s="92" t="s">
        <v>217</v>
      </c>
      <c r="B88" s="753"/>
      <c r="C88" s="753"/>
      <c r="D88" s="753"/>
      <c r="E88" s="753"/>
      <c r="F88" s="754"/>
      <c r="G88" s="755" t="s">
        <v>218</v>
      </c>
      <c r="H88" s="756"/>
      <c r="I88" s="756"/>
      <c r="J88" s="751"/>
      <c r="K88" s="751"/>
      <c r="L88" s="751"/>
      <c r="M88" s="751"/>
      <c r="N88" s="757"/>
      <c r="O88" s="758" t="s">
        <v>219</v>
      </c>
      <c r="P88" s="759"/>
      <c r="Q88" s="751"/>
      <c r="R88" s="751"/>
      <c r="S88" s="751"/>
      <c r="T88" s="751"/>
      <c r="U88" s="751"/>
      <c r="V88" s="751"/>
      <c r="W88" s="751"/>
      <c r="X88" s="751"/>
      <c r="Y88" s="751"/>
      <c r="Z88" s="751"/>
      <c r="AA88" s="751"/>
      <c r="AB88" s="751"/>
      <c r="AC88" s="751"/>
      <c r="AD88" s="751"/>
      <c r="AE88" s="751"/>
      <c r="AF88" s="751"/>
      <c r="AG88" s="752"/>
    </row>
    <row r="89" spans="1:35" ht="32.1" customHeight="1" x14ac:dyDescent="0.2">
      <c r="A89" s="111"/>
      <c r="B89" s="112"/>
      <c r="C89" s="113"/>
      <c r="D89" s="114"/>
      <c r="E89" s="115"/>
      <c r="F89" s="115"/>
      <c r="G89" s="114"/>
      <c r="H89" s="116"/>
      <c r="I89" s="117"/>
      <c r="J89" s="114"/>
      <c r="K89" s="116"/>
      <c r="L89" s="117"/>
      <c r="M89" s="118"/>
      <c r="N89" s="119"/>
      <c r="O89" s="114"/>
      <c r="P89" s="113"/>
      <c r="Q89" s="113"/>
      <c r="R89" s="99"/>
      <c r="S89" s="115"/>
      <c r="T89" s="120"/>
      <c r="U89" s="119"/>
      <c r="V89" s="119"/>
      <c r="W89" s="119"/>
      <c r="X89" s="119"/>
      <c r="Y89" s="119"/>
      <c r="Z89" s="120"/>
      <c r="AA89" s="120"/>
      <c r="AB89" s="120"/>
      <c r="AC89" s="119"/>
      <c r="AD89" s="120"/>
      <c r="AE89" s="120"/>
      <c r="AF89" s="121"/>
      <c r="AG89" s="122"/>
      <c r="AI89" s="87">
        <f>B89</f>
        <v>0</v>
      </c>
    </row>
    <row r="90" spans="1:35" ht="32.1" customHeight="1" thickBot="1" x14ac:dyDescent="0.25">
      <c r="A90" s="92" t="s">
        <v>217</v>
      </c>
      <c r="B90" s="753"/>
      <c r="C90" s="753"/>
      <c r="D90" s="753"/>
      <c r="E90" s="753"/>
      <c r="F90" s="754"/>
      <c r="G90" s="755" t="s">
        <v>218</v>
      </c>
      <c r="H90" s="756"/>
      <c r="I90" s="756"/>
      <c r="J90" s="751"/>
      <c r="K90" s="751"/>
      <c r="L90" s="751"/>
      <c r="M90" s="751"/>
      <c r="N90" s="757"/>
      <c r="O90" s="758" t="s">
        <v>219</v>
      </c>
      <c r="P90" s="759"/>
      <c r="Q90" s="751"/>
      <c r="R90" s="751"/>
      <c r="S90" s="751"/>
      <c r="T90" s="751"/>
      <c r="U90" s="751"/>
      <c r="V90" s="751"/>
      <c r="W90" s="751"/>
      <c r="X90" s="751"/>
      <c r="Y90" s="751"/>
      <c r="Z90" s="751"/>
      <c r="AA90" s="751"/>
      <c r="AB90" s="751"/>
      <c r="AC90" s="751"/>
      <c r="AD90" s="751"/>
      <c r="AE90" s="751"/>
      <c r="AF90" s="751"/>
      <c r="AG90" s="752"/>
    </row>
    <row r="91" spans="1:35" ht="32.1" customHeight="1" x14ac:dyDescent="0.2">
      <c r="A91" s="111"/>
      <c r="B91" s="112"/>
      <c r="C91" s="113"/>
      <c r="D91" s="114"/>
      <c r="E91" s="115"/>
      <c r="F91" s="115"/>
      <c r="G91" s="114"/>
      <c r="H91" s="116"/>
      <c r="I91" s="117"/>
      <c r="J91" s="114"/>
      <c r="K91" s="116"/>
      <c r="L91" s="117"/>
      <c r="M91" s="118"/>
      <c r="N91" s="119"/>
      <c r="O91" s="114"/>
      <c r="P91" s="113"/>
      <c r="Q91" s="113"/>
      <c r="R91" s="99"/>
      <c r="S91" s="115"/>
      <c r="T91" s="120"/>
      <c r="U91" s="119"/>
      <c r="V91" s="119"/>
      <c r="W91" s="119"/>
      <c r="X91" s="119"/>
      <c r="Y91" s="119"/>
      <c r="Z91" s="120"/>
      <c r="AA91" s="120"/>
      <c r="AB91" s="120"/>
      <c r="AC91" s="119"/>
      <c r="AD91" s="120"/>
      <c r="AE91" s="120"/>
      <c r="AF91" s="121"/>
      <c r="AG91" s="122"/>
      <c r="AI91" s="87">
        <f>B91</f>
        <v>0</v>
      </c>
    </row>
    <row r="92" spans="1:35" ht="32.1" customHeight="1" thickBot="1" x14ac:dyDescent="0.25">
      <c r="A92" s="92" t="s">
        <v>217</v>
      </c>
      <c r="B92" s="753"/>
      <c r="C92" s="753"/>
      <c r="D92" s="753"/>
      <c r="E92" s="753"/>
      <c r="F92" s="754"/>
      <c r="G92" s="755" t="s">
        <v>218</v>
      </c>
      <c r="H92" s="756"/>
      <c r="I92" s="756"/>
      <c r="J92" s="751"/>
      <c r="K92" s="751"/>
      <c r="L92" s="751"/>
      <c r="M92" s="751"/>
      <c r="N92" s="757"/>
      <c r="O92" s="758" t="s">
        <v>219</v>
      </c>
      <c r="P92" s="759"/>
      <c r="Q92" s="751"/>
      <c r="R92" s="751"/>
      <c r="S92" s="751"/>
      <c r="T92" s="751"/>
      <c r="U92" s="751"/>
      <c r="V92" s="751"/>
      <c r="W92" s="751"/>
      <c r="X92" s="751"/>
      <c r="Y92" s="751"/>
      <c r="Z92" s="751"/>
      <c r="AA92" s="751"/>
      <c r="AB92" s="751"/>
      <c r="AC92" s="751"/>
      <c r="AD92" s="751"/>
      <c r="AE92" s="751"/>
      <c r="AF92" s="751"/>
      <c r="AG92" s="752"/>
    </row>
    <row r="93" spans="1:35" ht="32.1" customHeight="1" x14ac:dyDescent="0.2">
      <c r="A93" s="111"/>
      <c r="B93" s="112"/>
      <c r="C93" s="113"/>
      <c r="D93" s="114"/>
      <c r="E93" s="115"/>
      <c r="F93" s="115"/>
      <c r="G93" s="114"/>
      <c r="H93" s="116"/>
      <c r="I93" s="117"/>
      <c r="J93" s="114"/>
      <c r="K93" s="116"/>
      <c r="L93" s="117"/>
      <c r="M93" s="118"/>
      <c r="N93" s="119"/>
      <c r="O93" s="114"/>
      <c r="P93" s="113"/>
      <c r="Q93" s="113"/>
      <c r="R93" s="99"/>
      <c r="S93" s="115"/>
      <c r="T93" s="120"/>
      <c r="U93" s="119"/>
      <c r="V93" s="119"/>
      <c r="W93" s="119"/>
      <c r="X93" s="119"/>
      <c r="Y93" s="119"/>
      <c r="Z93" s="120"/>
      <c r="AA93" s="120"/>
      <c r="AB93" s="120"/>
      <c r="AC93" s="119"/>
      <c r="AD93" s="120"/>
      <c r="AE93" s="120"/>
      <c r="AF93" s="121"/>
      <c r="AG93" s="122"/>
      <c r="AI93" s="87">
        <f>B93</f>
        <v>0</v>
      </c>
    </row>
    <row r="94" spans="1:35" ht="32.1" customHeight="1" thickBot="1" x14ac:dyDescent="0.25">
      <c r="A94" s="92" t="s">
        <v>217</v>
      </c>
      <c r="B94" s="753"/>
      <c r="C94" s="753"/>
      <c r="D94" s="753"/>
      <c r="E94" s="753"/>
      <c r="F94" s="754"/>
      <c r="G94" s="755" t="s">
        <v>218</v>
      </c>
      <c r="H94" s="756"/>
      <c r="I94" s="756"/>
      <c r="J94" s="751"/>
      <c r="K94" s="751"/>
      <c r="L94" s="751"/>
      <c r="M94" s="751"/>
      <c r="N94" s="757"/>
      <c r="O94" s="758" t="s">
        <v>219</v>
      </c>
      <c r="P94" s="759"/>
      <c r="Q94" s="751"/>
      <c r="R94" s="751"/>
      <c r="S94" s="751"/>
      <c r="T94" s="751"/>
      <c r="U94" s="751"/>
      <c r="V94" s="751"/>
      <c r="W94" s="751"/>
      <c r="X94" s="751"/>
      <c r="Y94" s="751"/>
      <c r="Z94" s="751"/>
      <c r="AA94" s="751"/>
      <c r="AB94" s="751"/>
      <c r="AC94" s="751"/>
      <c r="AD94" s="751"/>
      <c r="AE94" s="751"/>
      <c r="AF94" s="751"/>
      <c r="AG94" s="752"/>
    </row>
    <row r="95" spans="1:35" ht="32.1" customHeight="1" x14ac:dyDescent="0.2">
      <c r="A95" s="111"/>
      <c r="B95" s="112"/>
      <c r="C95" s="113"/>
      <c r="D95" s="114"/>
      <c r="E95" s="115"/>
      <c r="F95" s="115"/>
      <c r="G95" s="114"/>
      <c r="H95" s="116"/>
      <c r="I95" s="117"/>
      <c r="J95" s="114"/>
      <c r="K95" s="116"/>
      <c r="L95" s="117"/>
      <c r="M95" s="118"/>
      <c r="N95" s="119"/>
      <c r="O95" s="114"/>
      <c r="P95" s="113"/>
      <c r="Q95" s="113"/>
      <c r="R95" s="99"/>
      <c r="S95" s="115"/>
      <c r="T95" s="120"/>
      <c r="U95" s="119"/>
      <c r="V95" s="119"/>
      <c r="W95" s="119"/>
      <c r="X95" s="119"/>
      <c r="Y95" s="119"/>
      <c r="Z95" s="120"/>
      <c r="AA95" s="120"/>
      <c r="AB95" s="120"/>
      <c r="AC95" s="119"/>
      <c r="AD95" s="120"/>
      <c r="AE95" s="120"/>
      <c r="AF95" s="121"/>
      <c r="AG95" s="122"/>
      <c r="AI95" s="87">
        <f>B95</f>
        <v>0</v>
      </c>
    </row>
    <row r="96" spans="1:35" ht="32.1" customHeight="1" thickBot="1" x14ac:dyDescent="0.25">
      <c r="A96" s="92" t="s">
        <v>217</v>
      </c>
      <c r="B96" s="753"/>
      <c r="C96" s="753"/>
      <c r="D96" s="753"/>
      <c r="E96" s="753"/>
      <c r="F96" s="754"/>
      <c r="G96" s="755" t="s">
        <v>218</v>
      </c>
      <c r="H96" s="756"/>
      <c r="I96" s="756"/>
      <c r="J96" s="751"/>
      <c r="K96" s="751"/>
      <c r="L96" s="751"/>
      <c r="M96" s="751"/>
      <c r="N96" s="757"/>
      <c r="O96" s="758" t="s">
        <v>219</v>
      </c>
      <c r="P96" s="759"/>
      <c r="Q96" s="751"/>
      <c r="R96" s="751"/>
      <c r="S96" s="751"/>
      <c r="T96" s="751"/>
      <c r="U96" s="751"/>
      <c r="V96" s="751"/>
      <c r="W96" s="751"/>
      <c r="X96" s="751"/>
      <c r="Y96" s="751"/>
      <c r="Z96" s="751"/>
      <c r="AA96" s="751"/>
      <c r="AB96" s="751"/>
      <c r="AC96" s="751"/>
      <c r="AD96" s="751"/>
      <c r="AE96" s="751"/>
      <c r="AF96" s="751"/>
      <c r="AG96" s="752"/>
    </row>
    <row r="97" spans="1:35" ht="32.1" customHeight="1" x14ac:dyDescent="0.2">
      <c r="A97" s="111"/>
      <c r="B97" s="112"/>
      <c r="C97" s="113"/>
      <c r="D97" s="114"/>
      <c r="E97" s="115"/>
      <c r="F97" s="115"/>
      <c r="G97" s="114"/>
      <c r="H97" s="116"/>
      <c r="I97" s="117"/>
      <c r="J97" s="114"/>
      <c r="K97" s="116"/>
      <c r="L97" s="117"/>
      <c r="M97" s="118"/>
      <c r="N97" s="119"/>
      <c r="O97" s="114"/>
      <c r="P97" s="113"/>
      <c r="Q97" s="113"/>
      <c r="R97" s="99"/>
      <c r="S97" s="115"/>
      <c r="T97" s="120"/>
      <c r="U97" s="119"/>
      <c r="V97" s="119"/>
      <c r="W97" s="119"/>
      <c r="X97" s="119"/>
      <c r="Y97" s="119"/>
      <c r="Z97" s="120"/>
      <c r="AA97" s="120"/>
      <c r="AB97" s="120"/>
      <c r="AC97" s="119"/>
      <c r="AD97" s="120"/>
      <c r="AE97" s="120"/>
      <c r="AF97" s="121"/>
      <c r="AG97" s="122"/>
      <c r="AI97" s="87">
        <f>B97</f>
        <v>0</v>
      </c>
    </row>
    <row r="98" spans="1:35" ht="32.1" customHeight="1" thickBot="1" x14ac:dyDescent="0.25">
      <c r="A98" s="92" t="s">
        <v>217</v>
      </c>
      <c r="B98" s="753"/>
      <c r="C98" s="753"/>
      <c r="D98" s="753"/>
      <c r="E98" s="753"/>
      <c r="F98" s="754"/>
      <c r="G98" s="755" t="s">
        <v>218</v>
      </c>
      <c r="H98" s="756"/>
      <c r="I98" s="756"/>
      <c r="J98" s="751"/>
      <c r="K98" s="751"/>
      <c r="L98" s="751"/>
      <c r="M98" s="751"/>
      <c r="N98" s="757"/>
      <c r="O98" s="758" t="s">
        <v>219</v>
      </c>
      <c r="P98" s="759"/>
      <c r="Q98" s="751"/>
      <c r="R98" s="751"/>
      <c r="S98" s="751"/>
      <c r="T98" s="751"/>
      <c r="U98" s="751"/>
      <c r="V98" s="751"/>
      <c r="W98" s="751"/>
      <c r="X98" s="751"/>
      <c r="Y98" s="751"/>
      <c r="Z98" s="751"/>
      <c r="AA98" s="751"/>
      <c r="AB98" s="751"/>
      <c r="AC98" s="751"/>
      <c r="AD98" s="751"/>
      <c r="AE98" s="751"/>
      <c r="AF98" s="751"/>
      <c r="AG98" s="752"/>
    </row>
    <row r="99" spans="1:35" ht="32.1" customHeight="1" x14ac:dyDescent="0.2">
      <c r="A99" s="111"/>
      <c r="B99" s="112"/>
      <c r="C99" s="113"/>
      <c r="D99" s="114"/>
      <c r="E99" s="115"/>
      <c r="F99" s="115"/>
      <c r="G99" s="114"/>
      <c r="H99" s="116"/>
      <c r="I99" s="117"/>
      <c r="J99" s="114"/>
      <c r="K99" s="116"/>
      <c r="L99" s="117"/>
      <c r="M99" s="118"/>
      <c r="N99" s="119"/>
      <c r="O99" s="114"/>
      <c r="P99" s="113"/>
      <c r="Q99" s="113"/>
      <c r="R99" s="99"/>
      <c r="S99" s="115"/>
      <c r="T99" s="120"/>
      <c r="U99" s="119"/>
      <c r="V99" s="119"/>
      <c r="W99" s="119"/>
      <c r="X99" s="119"/>
      <c r="Y99" s="119"/>
      <c r="Z99" s="120"/>
      <c r="AA99" s="120"/>
      <c r="AB99" s="120"/>
      <c r="AC99" s="119"/>
      <c r="AD99" s="120"/>
      <c r="AE99" s="120"/>
      <c r="AF99" s="121"/>
      <c r="AG99" s="122"/>
      <c r="AI99" s="87">
        <f>B99</f>
        <v>0</v>
      </c>
    </row>
    <row r="100" spans="1:35" ht="32.1" customHeight="1" thickBot="1" x14ac:dyDescent="0.25">
      <c r="A100" s="92" t="s">
        <v>217</v>
      </c>
      <c r="B100" s="753"/>
      <c r="C100" s="753"/>
      <c r="D100" s="753"/>
      <c r="E100" s="753"/>
      <c r="F100" s="754"/>
      <c r="G100" s="755" t="s">
        <v>218</v>
      </c>
      <c r="H100" s="756"/>
      <c r="I100" s="756"/>
      <c r="J100" s="751"/>
      <c r="K100" s="751"/>
      <c r="L100" s="751"/>
      <c r="M100" s="751"/>
      <c r="N100" s="757"/>
      <c r="O100" s="758" t="s">
        <v>219</v>
      </c>
      <c r="P100" s="759"/>
      <c r="Q100" s="751"/>
      <c r="R100" s="751"/>
      <c r="S100" s="751"/>
      <c r="T100" s="751"/>
      <c r="U100" s="751"/>
      <c r="V100" s="751"/>
      <c r="W100" s="751"/>
      <c r="X100" s="751"/>
      <c r="Y100" s="751"/>
      <c r="Z100" s="751"/>
      <c r="AA100" s="751"/>
      <c r="AB100" s="751"/>
      <c r="AC100" s="751"/>
      <c r="AD100" s="751"/>
      <c r="AE100" s="751"/>
      <c r="AF100" s="751"/>
      <c r="AG100" s="752"/>
    </row>
    <row r="101" spans="1:35" ht="32.1" customHeight="1" x14ac:dyDescent="0.2">
      <c r="A101" s="111"/>
      <c r="B101" s="112"/>
      <c r="C101" s="113"/>
      <c r="D101" s="114"/>
      <c r="E101" s="115"/>
      <c r="F101" s="115"/>
      <c r="G101" s="114"/>
      <c r="H101" s="116"/>
      <c r="I101" s="117"/>
      <c r="J101" s="114"/>
      <c r="K101" s="116"/>
      <c r="L101" s="117"/>
      <c r="M101" s="118"/>
      <c r="N101" s="119"/>
      <c r="O101" s="114"/>
      <c r="P101" s="113"/>
      <c r="Q101" s="113"/>
      <c r="R101" s="99"/>
      <c r="S101" s="115"/>
      <c r="T101" s="120"/>
      <c r="U101" s="119"/>
      <c r="V101" s="119"/>
      <c r="W101" s="119"/>
      <c r="X101" s="119"/>
      <c r="Y101" s="119"/>
      <c r="Z101" s="120"/>
      <c r="AA101" s="120"/>
      <c r="AB101" s="120"/>
      <c r="AC101" s="119"/>
      <c r="AD101" s="120"/>
      <c r="AE101" s="120"/>
      <c r="AF101" s="121"/>
      <c r="AG101" s="122"/>
      <c r="AI101" s="87">
        <f>B101</f>
        <v>0</v>
      </c>
    </row>
    <row r="102" spans="1:35" ht="32.1" customHeight="1" thickBot="1" x14ac:dyDescent="0.25">
      <c r="A102" s="92" t="s">
        <v>217</v>
      </c>
      <c r="B102" s="753"/>
      <c r="C102" s="753"/>
      <c r="D102" s="753"/>
      <c r="E102" s="753"/>
      <c r="F102" s="754"/>
      <c r="G102" s="755" t="s">
        <v>218</v>
      </c>
      <c r="H102" s="756"/>
      <c r="I102" s="756"/>
      <c r="J102" s="751"/>
      <c r="K102" s="751"/>
      <c r="L102" s="751"/>
      <c r="M102" s="751"/>
      <c r="N102" s="757"/>
      <c r="O102" s="758" t="s">
        <v>219</v>
      </c>
      <c r="P102" s="759"/>
      <c r="Q102" s="751"/>
      <c r="R102" s="751"/>
      <c r="S102" s="751"/>
      <c r="T102" s="751"/>
      <c r="U102" s="751"/>
      <c r="V102" s="751"/>
      <c r="W102" s="751"/>
      <c r="X102" s="751"/>
      <c r="Y102" s="751"/>
      <c r="Z102" s="751"/>
      <c r="AA102" s="751"/>
      <c r="AB102" s="751"/>
      <c r="AC102" s="751"/>
      <c r="AD102" s="751"/>
      <c r="AE102" s="751"/>
      <c r="AF102" s="751"/>
      <c r="AG102" s="752"/>
    </row>
    <row r="103" spans="1:35" ht="32.1" customHeight="1" x14ac:dyDescent="0.2">
      <c r="A103" s="111"/>
      <c r="B103" s="112"/>
      <c r="C103" s="113"/>
      <c r="D103" s="114"/>
      <c r="E103" s="115"/>
      <c r="F103" s="115"/>
      <c r="G103" s="114"/>
      <c r="H103" s="116"/>
      <c r="I103" s="117"/>
      <c r="J103" s="114"/>
      <c r="K103" s="116"/>
      <c r="L103" s="117"/>
      <c r="M103" s="118"/>
      <c r="N103" s="119"/>
      <c r="O103" s="114"/>
      <c r="P103" s="113"/>
      <c r="Q103" s="113"/>
      <c r="R103" s="99"/>
      <c r="S103" s="115"/>
      <c r="T103" s="120"/>
      <c r="U103" s="119"/>
      <c r="V103" s="119"/>
      <c r="W103" s="119"/>
      <c r="X103" s="119"/>
      <c r="Y103" s="119"/>
      <c r="Z103" s="120"/>
      <c r="AA103" s="120"/>
      <c r="AB103" s="120"/>
      <c r="AC103" s="119"/>
      <c r="AD103" s="120"/>
      <c r="AE103" s="120"/>
      <c r="AF103" s="121"/>
      <c r="AG103" s="122"/>
      <c r="AI103" s="87">
        <f>B103</f>
        <v>0</v>
      </c>
    </row>
    <row r="104" spans="1:35" ht="32.1" customHeight="1" thickBot="1" x14ac:dyDescent="0.25">
      <c r="A104" s="92" t="s">
        <v>217</v>
      </c>
      <c r="B104" s="753"/>
      <c r="C104" s="753"/>
      <c r="D104" s="753"/>
      <c r="E104" s="753"/>
      <c r="F104" s="754"/>
      <c r="G104" s="755" t="s">
        <v>218</v>
      </c>
      <c r="H104" s="756"/>
      <c r="I104" s="756"/>
      <c r="J104" s="751"/>
      <c r="K104" s="751"/>
      <c r="L104" s="751"/>
      <c r="M104" s="751"/>
      <c r="N104" s="757"/>
      <c r="O104" s="758" t="s">
        <v>219</v>
      </c>
      <c r="P104" s="759"/>
      <c r="Q104" s="751"/>
      <c r="R104" s="751"/>
      <c r="S104" s="751"/>
      <c r="T104" s="751"/>
      <c r="U104" s="751"/>
      <c r="V104" s="751"/>
      <c r="W104" s="751"/>
      <c r="X104" s="751"/>
      <c r="Y104" s="751"/>
      <c r="Z104" s="751"/>
      <c r="AA104" s="751"/>
      <c r="AB104" s="751"/>
      <c r="AC104" s="751"/>
      <c r="AD104" s="751"/>
      <c r="AE104" s="751"/>
      <c r="AF104" s="751"/>
      <c r="AG104" s="752"/>
    </row>
    <row r="105" spans="1:35" ht="32.1" customHeight="1" x14ac:dyDescent="0.2">
      <c r="A105" s="111"/>
      <c r="B105" s="112"/>
      <c r="C105" s="113"/>
      <c r="D105" s="114"/>
      <c r="E105" s="115"/>
      <c r="F105" s="115"/>
      <c r="G105" s="114"/>
      <c r="H105" s="116"/>
      <c r="I105" s="117"/>
      <c r="J105" s="114"/>
      <c r="K105" s="116"/>
      <c r="L105" s="117"/>
      <c r="M105" s="118"/>
      <c r="N105" s="119"/>
      <c r="O105" s="114"/>
      <c r="P105" s="113"/>
      <c r="Q105" s="113"/>
      <c r="R105" s="99"/>
      <c r="S105" s="115"/>
      <c r="T105" s="120"/>
      <c r="U105" s="119"/>
      <c r="V105" s="119"/>
      <c r="W105" s="119"/>
      <c r="X105" s="119"/>
      <c r="Y105" s="119"/>
      <c r="Z105" s="120"/>
      <c r="AA105" s="120"/>
      <c r="AB105" s="120"/>
      <c r="AC105" s="119"/>
      <c r="AD105" s="120"/>
      <c r="AE105" s="120"/>
      <c r="AF105" s="121"/>
      <c r="AG105" s="122"/>
      <c r="AI105" s="87">
        <f>B105</f>
        <v>0</v>
      </c>
    </row>
    <row r="106" spans="1:35" ht="32.1" customHeight="1" thickBot="1" x14ac:dyDescent="0.25">
      <c r="A106" s="92" t="s">
        <v>217</v>
      </c>
      <c r="B106" s="753"/>
      <c r="C106" s="753"/>
      <c r="D106" s="753"/>
      <c r="E106" s="753"/>
      <c r="F106" s="754"/>
      <c r="G106" s="755" t="s">
        <v>218</v>
      </c>
      <c r="H106" s="756"/>
      <c r="I106" s="756"/>
      <c r="J106" s="751"/>
      <c r="K106" s="751"/>
      <c r="L106" s="751"/>
      <c r="M106" s="751"/>
      <c r="N106" s="757"/>
      <c r="O106" s="758" t="s">
        <v>219</v>
      </c>
      <c r="P106" s="759"/>
      <c r="Q106" s="751"/>
      <c r="R106" s="751"/>
      <c r="S106" s="751"/>
      <c r="T106" s="751"/>
      <c r="U106" s="751"/>
      <c r="V106" s="751"/>
      <c r="W106" s="751"/>
      <c r="X106" s="751"/>
      <c r="Y106" s="751"/>
      <c r="Z106" s="751"/>
      <c r="AA106" s="751"/>
      <c r="AB106" s="751"/>
      <c r="AC106" s="751"/>
      <c r="AD106" s="751"/>
      <c r="AE106" s="751"/>
      <c r="AF106" s="751"/>
      <c r="AG106" s="752"/>
    </row>
    <row r="107" spans="1:35" ht="32.1" customHeight="1" x14ac:dyDescent="0.2">
      <c r="A107" s="111"/>
      <c r="B107" s="112"/>
      <c r="C107" s="113"/>
      <c r="D107" s="114"/>
      <c r="E107" s="115"/>
      <c r="F107" s="115"/>
      <c r="G107" s="114"/>
      <c r="H107" s="116"/>
      <c r="I107" s="117"/>
      <c r="J107" s="114"/>
      <c r="K107" s="116"/>
      <c r="L107" s="117"/>
      <c r="M107" s="118"/>
      <c r="N107" s="119"/>
      <c r="O107" s="114"/>
      <c r="P107" s="113"/>
      <c r="Q107" s="113"/>
      <c r="R107" s="99"/>
      <c r="S107" s="115"/>
      <c r="T107" s="120"/>
      <c r="U107" s="119"/>
      <c r="V107" s="119"/>
      <c r="W107" s="119"/>
      <c r="X107" s="119"/>
      <c r="Y107" s="119"/>
      <c r="Z107" s="120"/>
      <c r="AA107" s="120"/>
      <c r="AB107" s="120"/>
      <c r="AC107" s="119"/>
      <c r="AD107" s="120"/>
      <c r="AE107" s="120"/>
      <c r="AF107" s="121"/>
      <c r="AG107" s="122"/>
      <c r="AI107" s="87">
        <f>B107</f>
        <v>0</v>
      </c>
    </row>
    <row r="108" spans="1:35" ht="32.1" customHeight="1" thickBot="1" x14ac:dyDescent="0.25">
      <c r="A108" s="92" t="s">
        <v>217</v>
      </c>
      <c r="B108" s="753"/>
      <c r="C108" s="753"/>
      <c r="D108" s="753"/>
      <c r="E108" s="753"/>
      <c r="F108" s="754"/>
      <c r="G108" s="755" t="s">
        <v>218</v>
      </c>
      <c r="H108" s="756"/>
      <c r="I108" s="756"/>
      <c r="J108" s="751"/>
      <c r="K108" s="751"/>
      <c r="L108" s="751"/>
      <c r="M108" s="751"/>
      <c r="N108" s="757"/>
      <c r="O108" s="758" t="s">
        <v>219</v>
      </c>
      <c r="P108" s="759"/>
      <c r="Q108" s="751"/>
      <c r="R108" s="751"/>
      <c r="S108" s="751"/>
      <c r="T108" s="751"/>
      <c r="U108" s="751"/>
      <c r="V108" s="751"/>
      <c r="W108" s="751"/>
      <c r="X108" s="751"/>
      <c r="Y108" s="751"/>
      <c r="Z108" s="751"/>
      <c r="AA108" s="751"/>
      <c r="AB108" s="751"/>
      <c r="AC108" s="751"/>
      <c r="AD108" s="751"/>
      <c r="AE108" s="751"/>
      <c r="AF108" s="751"/>
      <c r="AG108" s="752"/>
    </row>
    <row r="109" spans="1:35" ht="32.1" customHeight="1" x14ac:dyDescent="0.2">
      <c r="A109" s="111"/>
      <c r="B109" s="112"/>
      <c r="C109" s="113"/>
      <c r="D109" s="114"/>
      <c r="E109" s="115"/>
      <c r="F109" s="115"/>
      <c r="G109" s="114"/>
      <c r="H109" s="116"/>
      <c r="I109" s="117"/>
      <c r="J109" s="114"/>
      <c r="K109" s="116"/>
      <c r="L109" s="117"/>
      <c r="M109" s="118"/>
      <c r="N109" s="119"/>
      <c r="O109" s="114"/>
      <c r="P109" s="113"/>
      <c r="Q109" s="113"/>
      <c r="R109" s="99"/>
      <c r="S109" s="115"/>
      <c r="T109" s="120"/>
      <c r="U109" s="119"/>
      <c r="V109" s="119"/>
      <c r="W109" s="119"/>
      <c r="X109" s="119"/>
      <c r="Y109" s="119"/>
      <c r="Z109" s="120"/>
      <c r="AA109" s="120"/>
      <c r="AB109" s="120"/>
      <c r="AC109" s="119"/>
      <c r="AD109" s="120"/>
      <c r="AE109" s="120"/>
      <c r="AF109" s="121"/>
      <c r="AG109" s="122"/>
      <c r="AI109" s="87">
        <f>B109</f>
        <v>0</v>
      </c>
    </row>
    <row r="110" spans="1:35" ht="32.1" customHeight="1" thickBot="1" x14ac:dyDescent="0.25">
      <c r="A110" s="92" t="s">
        <v>217</v>
      </c>
      <c r="B110" s="753"/>
      <c r="C110" s="753"/>
      <c r="D110" s="753"/>
      <c r="E110" s="753"/>
      <c r="F110" s="754"/>
      <c r="G110" s="755" t="s">
        <v>218</v>
      </c>
      <c r="H110" s="756"/>
      <c r="I110" s="756"/>
      <c r="J110" s="751"/>
      <c r="K110" s="751"/>
      <c r="L110" s="751"/>
      <c r="M110" s="751"/>
      <c r="N110" s="757"/>
      <c r="O110" s="758" t="s">
        <v>219</v>
      </c>
      <c r="P110" s="759"/>
      <c r="Q110" s="751"/>
      <c r="R110" s="751"/>
      <c r="S110" s="751"/>
      <c r="T110" s="751"/>
      <c r="U110" s="751"/>
      <c r="V110" s="751"/>
      <c r="W110" s="751"/>
      <c r="X110" s="751"/>
      <c r="Y110" s="751"/>
      <c r="Z110" s="751"/>
      <c r="AA110" s="751"/>
      <c r="AB110" s="751"/>
      <c r="AC110" s="751"/>
      <c r="AD110" s="751"/>
      <c r="AE110" s="751"/>
      <c r="AF110" s="751"/>
      <c r="AG110" s="752"/>
    </row>
    <row r="111" spans="1:35" ht="32.1" customHeight="1" x14ac:dyDescent="0.2">
      <c r="A111" s="111"/>
      <c r="B111" s="112"/>
      <c r="C111" s="113"/>
      <c r="D111" s="114"/>
      <c r="E111" s="115"/>
      <c r="F111" s="115"/>
      <c r="G111" s="114"/>
      <c r="H111" s="116"/>
      <c r="I111" s="117"/>
      <c r="J111" s="114"/>
      <c r="K111" s="116"/>
      <c r="L111" s="117"/>
      <c r="M111" s="118"/>
      <c r="N111" s="119"/>
      <c r="O111" s="114"/>
      <c r="P111" s="113"/>
      <c r="Q111" s="113"/>
      <c r="R111" s="99"/>
      <c r="S111" s="115"/>
      <c r="T111" s="120"/>
      <c r="U111" s="119"/>
      <c r="V111" s="119"/>
      <c r="W111" s="119"/>
      <c r="X111" s="119"/>
      <c r="Y111" s="119"/>
      <c r="Z111" s="120"/>
      <c r="AA111" s="120"/>
      <c r="AB111" s="120"/>
      <c r="AC111" s="119"/>
      <c r="AD111" s="120"/>
      <c r="AE111" s="120"/>
      <c r="AF111" s="121"/>
      <c r="AG111" s="122"/>
      <c r="AI111" s="87">
        <f>B111</f>
        <v>0</v>
      </c>
    </row>
    <row r="112" spans="1:35" ht="32.1" customHeight="1" thickBot="1" x14ac:dyDescent="0.25">
      <c r="A112" s="92" t="s">
        <v>217</v>
      </c>
      <c r="B112" s="753"/>
      <c r="C112" s="753"/>
      <c r="D112" s="753"/>
      <c r="E112" s="753"/>
      <c r="F112" s="754"/>
      <c r="G112" s="755" t="s">
        <v>218</v>
      </c>
      <c r="H112" s="756"/>
      <c r="I112" s="756"/>
      <c r="J112" s="751"/>
      <c r="K112" s="751"/>
      <c r="L112" s="751"/>
      <c r="M112" s="751"/>
      <c r="N112" s="757"/>
      <c r="O112" s="758" t="s">
        <v>219</v>
      </c>
      <c r="P112" s="759"/>
      <c r="Q112" s="751"/>
      <c r="R112" s="751"/>
      <c r="S112" s="751"/>
      <c r="T112" s="751"/>
      <c r="U112" s="751"/>
      <c r="V112" s="751"/>
      <c r="W112" s="751"/>
      <c r="X112" s="751"/>
      <c r="Y112" s="751"/>
      <c r="Z112" s="751"/>
      <c r="AA112" s="751"/>
      <c r="AB112" s="751"/>
      <c r="AC112" s="751"/>
      <c r="AD112" s="751"/>
      <c r="AE112" s="751"/>
      <c r="AF112" s="751"/>
      <c r="AG112" s="752"/>
    </row>
    <row r="113" spans="1:35" ht="32.1" customHeight="1" x14ac:dyDescent="0.2">
      <c r="A113" s="111"/>
      <c r="B113" s="112"/>
      <c r="C113" s="113"/>
      <c r="D113" s="114"/>
      <c r="E113" s="115"/>
      <c r="F113" s="115"/>
      <c r="G113" s="114"/>
      <c r="H113" s="116"/>
      <c r="I113" s="117"/>
      <c r="J113" s="114"/>
      <c r="K113" s="116"/>
      <c r="L113" s="117"/>
      <c r="M113" s="118"/>
      <c r="N113" s="119"/>
      <c r="O113" s="114"/>
      <c r="P113" s="113"/>
      <c r="Q113" s="113"/>
      <c r="R113" s="99"/>
      <c r="S113" s="115"/>
      <c r="T113" s="120"/>
      <c r="U113" s="119"/>
      <c r="V113" s="119"/>
      <c r="W113" s="119"/>
      <c r="X113" s="119"/>
      <c r="Y113" s="119"/>
      <c r="Z113" s="120"/>
      <c r="AA113" s="120"/>
      <c r="AB113" s="120"/>
      <c r="AC113" s="119"/>
      <c r="AD113" s="120"/>
      <c r="AE113" s="120"/>
      <c r="AF113" s="121"/>
      <c r="AG113" s="122"/>
      <c r="AI113" s="87">
        <f>B113</f>
        <v>0</v>
      </c>
    </row>
    <row r="114" spans="1:35" ht="32.1" customHeight="1" thickBot="1" x14ac:dyDescent="0.25">
      <c r="A114" s="92" t="s">
        <v>217</v>
      </c>
      <c r="B114" s="753"/>
      <c r="C114" s="753"/>
      <c r="D114" s="753"/>
      <c r="E114" s="753"/>
      <c r="F114" s="754"/>
      <c r="G114" s="755" t="s">
        <v>218</v>
      </c>
      <c r="H114" s="756"/>
      <c r="I114" s="756"/>
      <c r="J114" s="751"/>
      <c r="K114" s="751"/>
      <c r="L114" s="751"/>
      <c r="M114" s="751"/>
      <c r="N114" s="757"/>
      <c r="O114" s="758" t="s">
        <v>219</v>
      </c>
      <c r="P114" s="759"/>
      <c r="Q114" s="751"/>
      <c r="R114" s="751"/>
      <c r="S114" s="751"/>
      <c r="T114" s="751"/>
      <c r="U114" s="751"/>
      <c r="V114" s="751"/>
      <c r="W114" s="751"/>
      <c r="X114" s="751"/>
      <c r="Y114" s="751"/>
      <c r="Z114" s="751"/>
      <c r="AA114" s="751"/>
      <c r="AB114" s="751"/>
      <c r="AC114" s="751"/>
      <c r="AD114" s="751"/>
      <c r="AE114" s="751"/>
      <c r="AF114" s="751"/>
      <c r="AG114" s="752"/>
    </row>
    <row r="115" spans="1:35" ht="32.1" customHeight="1" x14ac:dyDescent="0.2">
      <c r="A115" s="111"/>
      <c r="B115" s="112"/>
      <c r="C115" s="113"/>
      <c r="D115" s="114"/>
      <c r="E115" s="115"/>
      <c r="F115" s="115"/>
      <c r="G115" s="114"/>
      <c r="H115" s="116"/>
      <c r="I115" s="117"/>
      <c r="J115" s="114"/>
      <c r="K115" s="116"/>
      <c r="L115" s="117"/>
      <c r="M115" s="118"/>
      <c r="N115" s="119"/>
      <c r="O115" s="114"/>
      <c r="P115" s="113"/>
      <c r="Q115" s="113"/>
      <c r="R115" s="99"/>
      <c r="S115" s="115"/>
      <c r="T115" s="120"/>
      <c r="U115" s="119"/>
      <c r="V115" s="119"/>
      <c r="W115" s="119"/>
      <c r="X115" s="119"/>
      <c r="Y115" s="119"/>
      <c r="Z115" s="120"/>
      <c r="AA115" s="120"/>
      <c r="AB115" s="120"/>
      <c r="AC115" s="119"/>
      <c r="AD115" s="120"/>
      <c r="AE115" s="120"/>
      <c r="AF115" s="121"/>
      <c r="AG115" s="122"/>
      <c r="AI115" s="87">
        <f>B115</f>
        <v>0</v>
      </c>
    </row>
    <row r="116" spans="1:35" ht="32.1" customHeight="1" thickBot="1" x14ac:dyDescent="0.25">
      <c r="A116" s="92" t="s">
        <v>217</v>
      </c>
      <c r="B116" s="753"/>
      <c r="C116" s="753"/>
      <c r="D116" s="753"/>
      <c r="E116" s="753"/>
      <c r="F116" s="754"/>
      <c r="G116" s="755" t="s">
        <v>218</v>
      </c>
      <c r="H116" s="756"/>
      <c r="I116" s="756"/>
      <c r="J116" s="751"/>
      <c r="K116" s="751"/>
      <c r="L116" s="751"/>
      <c r="M116" s="751"/>
      <c r="N116" s="757"/>
      <c r="O116" s="758" t="s">
        <v>219</v>
      </c>
      <c r="P116" s="759"/>
      <c r="Q116" s="751"/>
      <c r="R116" s="751"/>
      <c r="S116" s="751"/>
      <c r="T116" s="751"/>
      <c r="U116" s="751"/>
      <c r="V116" s="751"/>
      <c r="W116" s="751"/>
      <c r="X116" s="751"/>
      <c r="Y116" s="751"/>
      <c r="Z116" s="751"/>
      <c r="AA116" s="751"/>
      <c r="AB116" s="751"/>
      <c r="AC116" s="751"/>
      <c r="AD116" s="751"/>
      <c r="AE116" s="751"/>
      <c r="AF116" s="751"/>
      <c r="AG116" s="752"/>
    </row>
    <row r="117" spans="1:35" ht="32.1" customHeight="1" x14ac:dyDescent="0.2">
      <c r="A117" s="111"/>
      <c r="B117" s="112"/>
      <c r="C117" s="113"/>
      <c r="D117" s="114"/>
      <c r="E117" s="115"/>
      <c r="F117" s="115"/>
      <c r="G117" s="114"/>
      <c r="H117" s="116"/>
      <c r="I117" s="117"/>
      <c r="J117" s="114"/>
      <c r="K117" s="116"/>
      <c r="L117" s="117"/>
      <c r="M117" s="118"/>
      <c r="N117" s="119"/>
      <c r="O117" s="114"/>
      <c r="P117" s="113"/>
      <c r="Q117" s="113"/>
      <c r="R117" s="99"/>
      <c r="S117" s="115"/>
      <c r="T117" s="120"/>
      <c r="U117" s="119"/>
      <c r="V117" s="119"/>
      <c r="W117" s="119"/>
      <c r="X117" s="119"/>
      <c r="Y117" s="119"/>
      <c r="Z117" s="120"/>
      <c r="AA117" s="120"/>
      <c r="AB117" s="120"/>
      <c r="AC117" s="119"/>
      <c r="AD117" s="120"/>
      <c r="AE117" s="120"/>
      <c r="AF117" s="121"/>
      <c r="AG117" s="122"/>
      <c r="AI117" s="87">
        <f>B117</f>
        <v>0</v>
      </c>
    </row>
    <row r="118" spans="1:35" ht="32.1" customHeight="1" thickBot="1" x14ac:dyDescent="0.25">
      <c r="A118" s="92" t="s">
        <v>217</v>
      </c>
      <c r="B118" s="753"/>
      <c r="C118" s="753"/>
      <c r="D118" s="753"/>
      <c r="E118" s="753"/>
      <c r="F118" s="754"/>
      <c r="G118" s="755" t="s">
        <v>218</v>
      </c>
      <c r="H118" s="756"/>
      <c r="I118" s="756"/>
      <c r="J118" s="751"/>
      <c r="K118" s="751"/>
      <c r="L118" s="751"/>
      <c r="M118" s="751"/>
      <c r="N118" s="757"/>
      <c r="O118" s="758" t="s">
        <v>219</v>
      </c>
      <c r="P118" s="759"/>
      <c r="Q118" s="751"/>
      <c r="R118" s="751"/>
      <c r="S118" s="751"/>
      <c r="T118" s="751"/>
      <c r="U118" s="751"/>
      <c r="V118" s="751"/>
      <c r="W118" s="751"/>
      <c r="X118" s="751"/>
      <c r="Y118" s="751"/>
      <c r="Z118" s="751"/>
      <c r="AA118" s="751"/>
      <c r="AB118" s="751"/>
      <c r="AC118" s="751"/>
      <c r="AD118" s="751"/>
      <c r="AE118" s="751"/>
      <c r="AF118" s="751"/>
      <c r="AG118" s="752"/>
    </row>
    <row r="119" spans="1:35" ht="32.1" customHeight="1" x14ac:dyDescent="0.2">
      <c r="A119" s="111"/>
      <c r="B119" s="112"/>
      <c r="C119" s="113"/>
      <c r="D119" s="114"/>
      <c r="E119" s="115"/>
      <c r="F119" s="115"/>
      <c r="G119" s="114"/>
      <c r="H119" s="116"/>
      <c r="I119" s="117"/>
      <c r="J119" s="114"/>
      <c r="K119" s="116"/>
      <c r="L119" s="117"/>
      <c r="M119" s="118"/>
      <c r="N119" s="119"/>
      <c r="O119" s="114"/>
      <c r="P119" s="113"/>
      <c r="Q119" s="113"/>
      <c r="R119" s="99"/>
      <c r="S119" s="115"/>
      <c r="T119" s="120"/>
      <c r="U119" s="119"/>
      <c r="V119" s="119"/>
      <c r="W119" s="119"/>
      <c r="X119" s="119"/>
      <c r="Y119" s="119"/>
      <c r="Z119" s="120"/>
      <c r="AA119" s="120"/>
      <c r="AB119" s="120"/>
      <c r="AC119" s="119"/>
      <c r="AD119" s="120"/>
      <c r="AE119" s="120"/>
      <c r="AF119" s="121"/>
      <c r="AG119" s="122"/>
      <c r="AI119" s="87">
        <f>B119</f>
        <v>0</v>
      </c>
    </row>
    <row r="120" spans="1:35" ht="32.1" customHeight="1" thickBot="1" x14ac:dyDescent="0.25">
      <c r="A120" s="92" t="s">
        <v>217</v>
      </c>
      <c r="B120" s="753"/>
      <c r="C120" s="753"/>
      <c r="D120" s="753"/>
      <c r="E120" s="753"/>
      <c r="F120" s="754"/>
      <c r="G120" s="755" t="s">
        <v>218</v>
      </c>
      <c r="H120" s="756"/>
      <c r="I120" s="756"/>
      <c r="J120" s="751"/>
      <c r="K120" s="751"/>
      <c r="L120" s="751"/>
      <c r="M120" s="751"/>
      <c r="N120" s="757"/>
      <c r="O120" s="758" t="s">
        <v>219</v>
      </c>
      <c r="P120" s="759"/>
      <c r="Q120" s="751"/>
      <c r="R120" s="751"/>
      <c r="S120" s="751"/>
      <c r="T120" s="751"/>
      <c r="U120" s="751"/>
      <c r="V120" s="751"/>
      <c r="W120" s="751"/>
      <c r="X120" s="751"/>
      <c r="Y120" s="751"/>
      <c r="Z120" s="751"/>
      <c r="AA120" s="751"/>
      <c r="AB120" s="751"/>
      <c r="AC120" s="751"/>
      <c r="AD120" s="751"/>
      <c r="AE120" s="751"/>
      <c r="AF120" s="751"/>
      <c r="AG120" s="752"/>
    </row>
    <row r="121" spans="1:35" ht="32.1" customHeight="1" x14ac:dyDescent="0.2">
      <c r="A121" s="111"/>
      <c r="B121" s="112"/>
      <c r="C121" s="113"/>
      <c r="D121" s="114"/>
      <c r="E121" s="115"/>
      <c r="F121" s="115"/>
      <c r="G121" s="114"/>
      <c r="H121" s="116"/>
      <c r="I121" s="117"/>
      <c r="J121" s="114"/>
      <c r="K121" s="116"/>
      <c r="L121" s="117"/>
      <c r="M121" s="118"/>
      <c r="N121" s="119"/>
      <c r="O121" s="114"/>
      <c r="P121" s="113"/>
      <c r="Q121" s="113"/>
      <c r="R121" s="99"/>
      <c r="S121" s="115"/>
      <c r="T121" s="120"/>
      <c r="U121" s="119"/>
      <c r="V121" s="119"/>
      <c r="W121" s="119"/>
      <c r="X121" s="119"/>
      <c r="Y121" s="119"/>
      <c r="Z121" s="120"/>
      <c r="AA121" s="120"/>
      <c r="AB121" s="120"/>
      <c r="AC121" s="119"/>
      <c r="AD121" s="120"/>
      <c r="AE121" s="120"/>
      <c r="AF121" s="121"/>
      <c r="AG121" s="122"/>
      <c r="AI121" s="87">
        <f>B121</f>
        <v>0</v>
      </c>
    </row>
    <row r="122" spans="1:35" ht="32.1" customHeight="1" thickBot="1" x14ac:dyDescent="0.25">
      <c r="A122" s="92" t="s">
        <v>217</v>
      </c>
      <c r="B122" s="753"/>
      <c r="C122" s="753"/>
      <c r="D122" s="753"/>
      <c r="E122" s="753"/>
      <c r="F122" s="754"/>
      <c r="G122" s="755" t="s">
        <v>218</v>
      </c>
      <c r="H122" s="756"/>
      <c r="I122" s="756"/>
      <c r="J122" s="751"/>
      <c r="K122" s="751"/>
      <c r="L122" s="751"/>
      <c r="M122" s="751"/>
      <c r="N122" s="757"/>
      <c r="O122" s="758" t="s">
        <v>219</v>
      </c>
      <c r="P122" s="759"/>
      <c r="Q122" s="751"/>
      <c r="R122" s="751"/>
      <c r="S122" s="751"/>
      <c r="T122" s="751"/>
      <c r="U122" s="751"/>
      <c r="V122" s="751"/>
      <c r="W122" s="751"/>
      <c r="X122" s="751"/>
      <c r="Y122" s="751"/>
      <c r="Z122" s="751"/>
      <c r="AA122" s="751"/>
      <c r="AB122" s="751"/>
      <c r="AC122" s="751"/>
      <c r="AD122" s="751"/>
      <c r="AE122" s="751"/>
      <c r="AF122" s="751"/>
      <c r="AG122" s="752"/>
    </row>
    <row r="123" spans="1:35" ht="32.1" customHeight="1" x14ac:dyDescent="0.2">
      <c r="A123" s="111"/>
      <c r="B123" s="112"/>
      <c r="C123" s="113"/>
      <c r="D123" s="114"/>
      <c r="E123" s="115"/>
      <c r="F123" s="115"/>
      <c r="G123" s="114"/>
      <c r="H123" s="116"/>
      <c r="I123" s="117"/>
      <c r="J123" s="114"/>
      <c r="K123" s="116"/>
      <c r="L123" s="117"/>
      <c r="M123" s="118"/>
      <c r="N123" s="119"/>
      <c r="O123" s="114"/>
      <c r="P123" s="113"/>
      <c r="Q123" s="113"/>
      <c r="R123" s="99"/>
      <c r="S123" s="115"/>
      <c r="T123" s="120"/>
      <c r="U123" s="119"/>
      <c r="V123" s="119"/>
      <c r="W123" s="119"/>
      <c r="X123" s="119"/>
      <c r="Y123" s="119"/>
      <c r="Z123" s="120"/>
      <c r="AA123" s="120"/>
      <c r="AB123" s="120"/>
      <c r="AC123" s="119"/>
      <c r="AD123" s="120"/>
      <c r="AE123" s="120"/>
      <c r="AF123" s="121"/>
      <c r="AG123" s="122"/>
      <c r="AI123" s="87">
        <f>B123</f>
        <v>0</v>
      </c>
    </row>
    <row r="124" spans="1:35" ht="32.1" customHeight="1" thickBot="1" x14ac:dyDescent="0.25">
      <c r="A124" s="92" t="s">
        <v>217</v>
      </c>
      <c r="B124" s="753"/>
      <c r="C124" s="753"/>
      <c r="D124" s="753"/>
      <c r="E124" s="753"/>
      <c r="F124" s="754"/>
      <c r="G124" s="755" t="s">
        <v>218</v>
      </c>
      <c r="H124" s="756"/>
      <c r="I124" s="756"/>
      <c r="J124" s="751"/>
      <c r="K124" s="751"/>
      <c r="L124" s="751"/>
      <c r="M124" s="751"/>
      <c r="N124" s="757"/>
      <c r="O124" s="758" t="s">
        <v>219</v>
      </c>
      <c r="P124" s="759"/>
      <c r="Q124" s="751"/>
      <c r="R124" s="751"/>
      <c r="S124" s="751"/>
      <c r="T124" s="751"/>
      <c r="U124" s="751"/>
      <c r="V124" s="751"/>
      <c r="W124" s="751"/>
      <c r="X124" s="751"/>
      <c r="Y124" s="751"/>
      <c r="Z124" s="751"/>
      <c r="AA124" s="751"/>
      <c r="AB124" s="751"/>
      <c r="AC124" s="751"/>
      <c r="AD124" s="751"/>
      <c r="AE124" s="751"/>
      <c r="AF124" s="751"/>
      <c r="AG124" s="752"/>
    </row>
    <row r="125" spans="1:35" ht="32.1" customHeight="1" x14ac:dyDescent="0.2">
      <c r="A125" s="111"/>
      <c r="B125" s="112"/>
      <c r="C125" s="113"/>
      <c r="D125" s="114"/>
      <c r="E125" s="115"/>
      <c r="F125" s="115"/>
      <c r="G125" s="114"/>
      <c r="H125" s="116"/>
      <c r="I125" s="117"/>
      <c r="J125" s="114"/>
      <c r="K125" s="116"/>
      <c r="L125" s="117"/>
      <c r="M125" s="118"/>
      <c r="N125" s="119"/>
      <c r="O125" s="114"/>
      <c r="P125" s="113"/>
      <c r="Q125" s="113"/>
      <c r="R125" s="99"/>
      <c r="S125" s="115"/>
      <c r="T125" s="120"/>
      <c r="U125" s="119"/>
      <c r="V125" s="119"/>
      <c r="W125" s="119"/>
      <c r="X125" s="119"/>
      <c r="Y125" s="119"/>
      <c r="Z125" s="120"/>
      <c r="AA125" s="120"/>
      <c r="AB125" s="120"/>
      <c r="AC125" s="119"/>
      <c r="AD125" s="120"/>
      <c r="AE125" s="120"/>
      <c r="AF125" s="121"/>
      <c r="AG125" s="122"/>
      <c r="AI125" s="87">
        <f>B125</f>
        <v>0</v>
      </c>
    </row>
    <row r="126" spans="1:35" ht="32.1" customHeight="1" thickBot="1" x14ac:dyDescent="0.25">
      <c r="A126" s="92" t="s">
        <v>217</v>
      </c>
      <c r="B126" s="753"/>
      <c r="C126" s="753"/>
      <c r="D126" s="753"/>
      <c r="E126" s="753"/>
      <c r="F126" s="754"/>
      <c r="G126" s="755" t="s">
        <v>218</v>
      </c>
      <c r="H126" s="756"/>
      <c r="I126" s="756"/>
      <c r="J126" s="751"/>
      <c r="K126" s="751"/>
      <c r="L126" s="751"/>
      <c r="M126" s="751"/>
      <c r="N126" s="757"/>
      <c r="O126" s="758" t="s">
        <v>219</v>
      </c>
      <c r="P126" s="759"/>
      <c r="Q126" s="751"/>
      <c r="R126" s="751"/>
      <c r="S126" s="751"/>
      <c r="T126" s="751"/>
      <c r="U126" s="751"/>
      <c r="V126" s="751"/>
      <c r="W126" s="751"/>
      <c r="X126" s="751"/>
      <c r="Y126" s="751"/>
      <c r="Z126" s="751"/>
      <c r="AA126" s="751"/>
      <c r="AB126" s="751"/>
      <c r="AC126" s="751"/>
      <c r="AD126" s="751"/>
      <c r="AE126" s="751"/>
      <c r="AF126" s="751"/>
      <c r="AG126" s="752"/>
    </row>
    <row r="127" spans="1:35" ht="32.1" customHeight="1" x14ac:dyDescent="0.2">
      <c r="A127" s="111"/>
      <c r="B127" s="112"/>
      <c r="C127" s="113"/>
      <c r="D127" s="114"/>
      <c r="E127" s="115"/>
      <c r="F127" s="115"/>
      <c r="G127" s="114"/>
      <c r="H127" s="116"/>
      <c r="I127" s="117"/>
      <c r="J127" s="114"/>
      <c r="K127" s="116"/>
      <c r="L127" s="117"/>
      <c r="M127" s="118"/>
      <c r="N127" s="119"/>
      <c r="O127" s="114"/>
      <c r="P127" s="113"/>
      <c r="Q127" s="113"/>
      <c r="R127" s="99"/>
      <c r="S127" s="115"/>
      <c r="T127" s="120"/>
      <c r="U127" s="119"/>
      <c r="V127" s="119"/>
      <c r="W127" s="119"/>
      <c r="X127" s="119"/>
      <c r="Y127" s="119"/>
      <c r="Z127" s="120"/>
      <c r="AA127" s="120"/>
      <c r="AB127" s="120"/>
      <c r="AC127" s="119"/>
      <c r="AD127" s="120"/>
      <c r="AE127" s="120"/>
      <c r="AF127" s="121"/>
      <c r="AG127" s="122"/>
      <c r="AI127" s="87">
        <f>B127</f>
        <v>0</v>
      </c>
    </row>
    <row r="128" spans="1:35" ht="32.1" customHeight="1" thickBot="1" x14ac:dyDescent="0.25">
      <c r="A128" s="92" t="s">
        <v>217</v>
      </c>
      <c r="B128" s="753"/>
      <c r="C128" s="753"/>
      <c r="D128" s="753"/>
      <c r="E128" s="753"/>
      <c r="F128" s="754"/>
      <c r="G128" s="755" t="s">
        <v>218</v>
      </c>
      <c r="H128" s="756"/>
      <c r="I128" s="756"/>
      <c r="J128" s="751"/>
      <c r="K128" s="751"/>
      <c r="L128" s="751"/>
      <c r="M128" s="751"/>
      <c r="N128" s="757"/>
      <c r="O128" s="758" t="s">
        <v>219</v>
      </c>
      <c r="P128" s="759"/>
      <c r="Q128" s="751"/>
      <c r="R128" s="751"/>
      <c r="S128" s="751"/>
      <c r="T128" s="751"/>
      <c r="U128" s="751"/>
      <c r="V128" s="751"/>
      <c r="W128" s="751"/>
      <c r="X128" s="751"/>
      <c r="Y128" s="751"/>
      <c r="Z128" s="751"/>
      <c r="AA128" s="751"/>
      <c r="AB128" s="751"/>
      <c r="AC128" s="751"/>
      <c r="AD128" s="751"/>
      <c r="AE128" s="751"/>
      <c r="AF128" s="751"/>
      <c r="AG128" s="752"/>
    </row>
    <row r="129" spans="1:35" ht="32.1" customHeight="1" x14ac:dyDescent="0.2">
      <c r="A129" s="111"/>
      <c r="B129" s="112"/>
      <c r="C129" s="113"/>
      <c r="D129" s="114"/>
      <c r="E129" s="115"/>
      <c r="F129" s="115"/>
      <c r="G129" s="114"/>
      <c r="H129" s="116"/>
      <c r="I129" s="117"/>
      <c r="J129" s="114"/>
      <c r="K129" s="116"/>
      <c r="L129" s="117"/>
      <c r="M129" s="118"/>
      <c r="N129" s="119"/>
      <c r="O129" s="114"/>
      <c r="P129" s="113"/>
      <c r="Q129" s="113"/>
      <c r="R129" s="99"/>
      <c r="S129" s="115"/>
      <c r="T129" s="120"/>
      <c r="U129" s="119"/>
      <c r="V129" s="119"/>
      <c r="W129" s="119"/>
      <c r="X129" s="119"/>
      <c r="Y129" s="119"/>
      <c r="Z129" s="120"/>
      <c r="AA129" s="120"/>
      <c r="AB129" s="120"/>
      <c r="AC129" s="119"/>
      <c r="AD129" s="120"/>
      <c r="AE129" s="120"/>
      <c r="AF129" s="121"/>
      <c r="AG129" s="122"/>
      <c r="AI129" s="87">
        <f>B129</f>
        <v>0</v>
      </c>
    </row>
    <row r="130" spans="1:35" ht="32.1" customHeight="1" thickBot="1" x14ac:dyDescent="0.25">
      <c r="A130" s="92" t="s">
        <v>217</v>
      </c>
      <c r="B130" s="753"/>
      <c r="C130" s="753"/>
      <c r="D130" s="753"/>
      <c r="E130" s="753"/>
      <c r="F130" s="754"/>
      <c r="G130" s="755" t="s">
        <v>218</v>
      </c>
      <c r="H130" s="756"/>
      <c r="I130" s="756"/>
      <c r="J130" s="751"/>
      <c r="K130" s="751"/>
      <c r="L130" s="751"/>
      <c r="M130" s="751"/>
      <c r="N130" s="757"/>
      <c r="O130" s="758" t="s">
        <v>219</v>
      </c>
      <c r="P130" s="759"/>
      <c r="Q130" s="751"/>
      <c r="R130" s="751"/>
      <c r="S130" s="751"/>
      <c r="T130" s="751"/>
      <c r="U130" s="751"/>
      <c r="V130" s="751"/>
      <c r="W130" s="751"/>
      <c r="X130" s="751"/>
      <c r="Y130" s="751"/>
      <c r="Z130" s="751"/>
      <c r="AA130" s="751"/>
      <c r="AB130" s="751"/>
      <c r="AC130" s="751"/>
      <c r="AD130" s="751"/>
      <c r="AE130" s="751"/>
      <c r="AF130" s="751"/>
      <c r="AG130" s="752"/>
    </row>
    <row r="131" spans="1:35" ht="32.1" customHeight="1" x14ac:dyDescent="0.2">
      <c r="A131" s="111"/>
      <c r="B131" s="112"/>
      <c r="C131" s="113"/>
      <c r="D131" s="114"/>
      <c r="E131" s="115"/>
      <c r="F131" s="115"/>
      <c r="G131" s="114"/>
      <c r="H131" s="116"/>
      <c r="I131" s="117"/>
      <c r="J131" s="114"/>
      <c r="K131" s="116"/>
      <c r="L131" s="117"/>
      <c r="M131" s="118"/>
      <c r="N131" s="119"/>
      <c r="O131" s="114"/>
      <c r="P131" s="113"/>
      <c r="Q131" s="113"/>
      <c r="R131" s="99"/>
      <c r="S131" s="115"/>
      <c r="T131" s="120"/>
      <c r="U131" s="119"/>
      <c r="V131" s="119"/>
      <c r="W131" s="119"/>
      <c r="X131" s="119"/>
      <c r="Y131" s="119"/>
      <c r="Z131" s="120"/>
      <c r="AA131" s="120"/>
      <c r="AB131" s="120"/>
      <c r="AC131" s="119"/>
      <c r="AD131" s="120"/>
      <c r="AE131" s="120"/>
      <c r="AF131" s="121"/>
      <c r="AG131" s="122"/>
      <c r="AI131" s="87">
        <f>B131</f>
        <v>0</v>
      </c>
    </row>
    <row r="132" spans="1:35" ht="32.1" customHeight="1" thickBot="1" x14ac:dyDescent="0.25">
      <c r="A132" s="92" t="s">
        <v>217</v>
      </c>
      <c r="B132" s="753"/>
      <c r="C132" s="753"/>
      <c r="D132" s="753"/>
      <c r="E132" s="753"/>
      <c r="F132" s="754"/>
      <c r="G132" s="755" t="s">
        <v>218</v>
      </c>
      <c r="H132" s="756"/>
      <c r="I132" s="756"/>
      <c r="J132" s="751"/>
      <c r="K132" s="751"/>
      <c r="L132" s="751"/>
      <c r="M132" s="751"/>
      <c r="N132" s="757"/>
      <c r="O132" s="758" t="s">
        <v>219</v>
      </c>
      <c r="P132" s="759"/>
      <c r="Q132" s="751"/>
      <c r="R132" s="751"/>
      <c r="S132" s="751"/>
      <c r="T132" s="751"/>
      <c r="U132" s="751"/>
      <c r="V132" s="751"/>
      <c r="W132" s="751"/>
      <c r="X132" s="751"/>
      <c r="Y132" s="751"/>
      <c r="Z132" s="751"/>
      <c r="AA132" s="751"/>
      <c r="AB132" s="751"/>
      <c r="AC132" s="751"/>
      <c r="AD132" s="751"/>
      <c r="AE132" s="751"/>
      <c r="AF132" s="751"/>
      <c r="AG132" s="752"/>
    </row>
    <row r="133" spans="1:35" ht="32.1" customHeight="1" x14ac:dyDescent="0.2">
      <c r="A133" s="111"/>
      <c r="B133" s="112"/>
      <c r="C133" s="113"/>
      <c r="D133" s="114"/>
      <c r="E133" s="115"/>
      <c r="F133" s="115"/>
      <c r="G133" s="114"/>
      <c r="H133" s="116"/>
      <c r="I133" s="117"/>
      <c r="J133" s="114"/>
      <c r="K133" s="116"/>
      <c r="L133" s="117"/>
      <c r="M133" s="118"/>
      <c r="N133" s="119"/>
      <c r="O133" s="114"/>
      <c r="P133" s="113"/>
      <c r="Q133" s="113"/>
      <c r="R133" s="99"/>
      <c r="S133" s="115"/>
      <c r="T133" s="120"/>
      <c r="U133" s="119"/>
      <c r="V133" s="119"/>
      <c r="W133" s="119"/>
      <c r="X133" s="119"/>
      <c r="Y133" s="119"/>
      <c r="Z133" s="120"/>
      <c r="AA133" s="120"/>
      <c r="AB133" s="120"/>
      <c r="AC133" s="119"/>
      <c r="AD133" s="120"/>
      <c r="AE133" s="120"/>
      <c r="AF133" s="121"/>
      <c r="AG133" s="122"/>
      <c r="AI133" s="87">
        <f>B133</f>
        <v>0</v>
      </c>
    </row>
    <row r="134" spans="1:35" ht="32.1" customHeight="1" thickBot="1" x14ac:dyDescent="0.25">
      <c r="A134" s="92" t="s">
        <v>217</v>
      </c>
      <c r="B134" s="753"/>
      <c r="C134" s="753"/>
      <c r="D134" s="753"/>
      <c r="E134" s="753"/>
      <c r="F134" s="754"/>
      <c r="G134" s="755" t="s">
        <v>218</v>
      </c>
      <c r="H134" s="756"/>
      <c r="I134" s="756"/>
      <c r="J134" s="751"/>
      <c r="K134" s="751"/>
      <c r="L134" s="751"/>
      <c r="M134" s="751"/>
      <c r="N134" s="757"/>
      <c r="O134" s="758" t="s">
        <v>219</v>
      </c>
      <c r="P134" s="759"/>
      <c r="Q134" s="751"/>
      <c r="R134" s="751"/>
      <c r="S134" s="751"/>
      <c r="T134" s="751"/>
      <c r="U134" s="751"/>
      <c r="V134" s="751"/>
      <c r="W134" s="751"/>
      <c r="X134" s="751"/>
      <c r="Y134" s="751"/>
      <c r="Z134" s="751"/>
      <c r="AA134" s="751"/>
      <c r="AB134" s="751"/>
      <c r="AC134" s="751"/>
      <c r="AD134" s="751"/>
      <c r="AE134" s="751"/>
      <c r="AF134" s="751"/>
      <c r="AG134" s="752"/>
    </row>
    <row r="135" spans="1:35" ht="32.1" customHeight="1" x14ac:dyDescent="0.2">
      <c r="A135" s="111"/>
      <c r="B135" s="112"/>
      <c r="C135" s="113"/>
      <c r="D135" s="114"/>
      <c r="E135" s="115"/>
      <c r="F135" s="115"/>
      <c r="G135" s="114"/>
      <c r="H135" s="116"/>
      <c r="I135" s="117"/>
      <c r="J135" s="114"/>
      <c r="K135" s="116"/>
      <c r="L135" s="117"/>
      <c r="M135" s="118"/>
      <c r="N135" s="119"/>
      <c r="O135" s="114"/>
      <c r="P135" s="113"/>
      <c r="Q135" s="113"/>
      <c r="R135" s="99"/>
      <c r="S135" s="115"/>
      <c r="T135" s="120"/>
      <c r="U135" s="119"/>
      <c r="V135" s="119"/>
      <c r="W135" s="119"/>
      <c r="X135" s="119"/>
      <c r="Y135" s="119"/>
      <c r="Z135" s="120"/>
      <c r="AA135" s="120"/>
      <c r="AB135" s="120"/>
      <c r="AC135" s="119"/>
      <c r="AD135" s="120"/>
      <c r="AE135" s="120"/>
      <c r="AF135" s="121"/>
      <c r="AG135" s="122"/>
      <c r="AI135" s="87">
        <f>B135</f>
        <v>0</v>
      </c>
    </row>
    <row r="136" spans="1:35" ht="32.1" customHeight="1" thickBot="1" x14ac:dyDescent="0.25">
      <c r="A136" s="92" t="s">
        <v>217</v>
      </c>
      <c r="B136" s="753"/>
      <c r="C136" s="753"/>
      <c r="D136" s="753"/>
      <c r="E136" s="753"/>
      <c r="F136" s="754"/>
      <c r="G136" s="755" t="s">
        <v>218</v>
      </c>
      <c r="H136" s="756"/>
      <c r="I136" s="756"/>
      <c r="J136" s="751"/>
      <c r="K136" s="751"/>
      <c r="L136" s="751"/>
      <c r="M136" s="751"/>
      <c r="N136" s="757"/>
      <c r="O136" s="758" t="s">
        <v>219</v>
      </c>
      <c r="P136" s="759"/>
      <c r="Q136" s="751"/>
      <c r="R136" s="751"/>
      <c r="S136" s="751"/>
      <c r="T136" s="751"/>
      <c r="U136" s="751"/>
      <c r="V136" s="751"/>
      <c r="W136" s="751"/>
      <c r="X136" s="751"/>
      <c r="Y136" s="751"/>
      <c r="Z136" s="751"/>
      <c r="AA136" s="751"/>
      <c r="AB136" s="751"/>
      <c r="AC136" s="751"/>
      <c r="AD136" s="751"/>
      <c r="AE136" s="751"/>
      <c r="AF136" s="751"/>
      <c r="AG136" s="752"/>
    </row>
    <row r="137" spans="1:35" ht="32.1" customHeight="1" x14ac:dyDescent="0.2">
      <c r="A137" s="111"/>
      <c r="B137" s="112"/>
      <c r="C137" s="113"/>
      <c r="D137" s="114"/>
      <c r="E137" s="115"/>
      <c r="F137" s="115"/>
      <c r="G137" s="114"/>
      <c r="H137" s="116"/>
      <c r="I137" s="117"/>
      <c r="J137" s="114"/>
      <c r="K137" s="116"/>
      <c r="L137" s="117"/>
      <c r="M137" s="118"/>
      <c r="N137" s="119"/>
      <c r="O137" s="114"/>
      <c r="P137" s="113"/>
      <c r="Q137" s="113"/>
      <c r="R137" s="99"/>
      <c r="S137" s="115"/>
      <c r="T137" s="120"/>
      <c r="U137" s="119"/>
      <c r="V137" s="119"/>
      <c r="W137" s="119"/>
      <c r="X137" s="119"/>
      <c r="Y137" s="119"/>
      <c r="Z137" s="120"/>
      <c r="AA137" s="120"/>
      <c r="AB137" s="120"/>
      <c r="AC137" s="119"/>
      <c r="AD137" s="120"/>
      <c r="AE137" s="120"/>
      <c r="AF137" s="121"/>
      <c r="AG137" s="122"/>
      <c r="AI137" s="87">
        <f>B137</f>
        <v>0</v>
      </c>
    </row>
    <row r="138" spans="1:35" ht="32.1" customHeight="1" thickBot="1" x14ac:dyDescent="0.25">
      <c r="A138" s="92" t="s">
        <v>217</v>
      </c>
      <c r="B138" s="753"/>
      <c r="C138" s="753"/>
      <c r="D138" s="753"/>
      <c r="E138" s="753"/>
      <c r="F138" s="754"/>
      <c r="G138" s="755" t="s">
        <v>218</v>
      </c>
      <c r="H138" s="756"/>
      <c r="I138" s="756"/>
      <c r="J138" s="751"/>
      <c r="K138" s="751"/>
      <c r="L138" s="751"/>
      <c r="M138" s="751"/>
      <c r="N138" s="757"/>
      <c r="O138" s="758" t="s">
        <v>219</v>
      </c>
      <c r="P138" s="759"/>
      <c r="Q138" s="751"/>
      <c r="R138" s="751"/>
      <c r="S138" s="751"/>
      <c r="T138" s="751"/>
      <c r="U138" s="751"/>
      <c r="V138" s="751"/>
      <c r="W138" s="751"/>
      <c r="X138" s="751"/>
      <c r="Y138" s="751"/>
      <c r="Z138" s="751"/>
      <c r="AA138" s="751"/>
      <c r="AB138" s="751"/>
      <c r="AC138" s="751"/>
      <c r="AD138" s="751"/>
      <c r="AE138" s="751"/>
      <c r="AF138" s="751"/>
      <c r="AG138" s="752"/>
    </row>
    <row r="139" spans="1:35" ht="32.1" customHeight="1" x14ac:dyDescent="0.2">
      <c r="A139" s="111"/>
      <c r="B139" s="112"/>
      <c r="C139" s="113"/>
      <c r="D139" s="114"/>
      <c r="E139" s="115"/>
      <c r="F139" s="115"/>
      <c r="G139" s="114"/>
      <c r="H139" s="116"/>
      <c r="I139" s="117"/>
      <c r="J139" s="114"/>
      <c r="K139" s="116"/>
      <c r="L139" s="117"/>
      <c r="M139" s="118"/>
      <c r="N139" s="119"/>
      <c r="O139" s="114"/>
      <c r="P139" s="113"/>
      <c r="Q139" s="113"/>
      <c r="R139" s="99"/>
      <c r="S139" s="115"/>
      <c r="T139" s="120"/>
      <c r="U139" s="119"/>
      <c r="V139" s="119"/>
      <c r="W139" s="119"/>
      <c r="X139" s="119"/>
      <c r="Y139" s="119"/>
      <c r="Z139" s="120"/>
      <c r="AA139" s="120"/>
      <c r="AB139" s="120"/>
      <c r="AC139" s="119"/>
      <c r="AD139" s="120"/>
      <c r="AE139" s="120"/>
      <c r="AF139" s="121"/>
      <c r="AG139" s="122"/>
      <c r="AI139" s="87">
        <f>B139</f>
        <v>0</v>
      </c>
    </row>
    <row r="140" spans="1:35" ht="32.1" customHeight="1" thickBot="1" x14ac:dyDescent="0.25">
      <c r="A140" s="92" t="s">
        <v>217</v>
      </c>
      <c r="B140" s="753"/>
      <c r="C140" s="753"/>
      <c r="D140" s="753"/>
      <c r="E140" s="753"/>
      <c r="F140" s="754"/>
      <c r="G140" s="755" t="s">
        <v>218</v>
      </c>
      <c r="H140" s="756"/>
      <c r="I140" s="756"/>
      <c r="J140" s="751"/>
      <c r="K140" s="751"/>
      <c r="L140" s="751"/>
      <c r="M140" s="751"/>
      <c r="N140" s="757"/>
      <c r="O140" s="758" t="s">
        <v>219</v>
      </c>
      <c r="P140" s="759"/>
      <c r="Q140" s="751"/>
      <c r="R140" s="751"/>
      <c r="S140" s="751"/>
      <c r="T140" s="751"/>
      <c r="U140" s="751"/>
      <c r="V140" s="751"/>
      <c r="W140" s="751"/>
      <c r="X140" s="751"/>
      <c r="Y140" s="751"/>
      <c r="Z140" s="751"/>
      <c r="AA140" s="751"/>
      <c r="AB140" s="751"/>
      <c r="AC140" s="751"/>
      <c r="AD140" s="751"/>
      <c r="AE140" s="751"/>
      <c r="AF140" s="751"/>
      <c r="AG140" s="752"/>
    </row>
    <row r="141" spans="1:35" ht="32.1" customHeight="1" x14ac:dyDescent="0.2">
      <c r="A141" s="111"/>
      <c r="B141" s="112"/>
      <c r="C141" s="113"/>
      <c r="D141" s="114"/>
      <c r="E141" s="115"/>
      <c r="F141" s="115"/>
      <c r="G141" s="114"/>
      <c r="H141" s="116"/>
      <c r="I141" s="117"/>
      <c r="J141" s="114"/>
      <c r="K141" s="116"/>
      <c r="L141" s="117"/>
      <c r="M141" s="118"/>
      <c r="N141" s="119"/>
      <c r="O141" s="114"/>
      <c r="P141" s="113"/>
      <c r="Q141" s="113"/>
      <c r="R141" s="99"/>
      <c r="S141" s="115"/>
      <c r="T141" s="120"/>
      <c r="U141" s="119"/>
      <c r="V141" s="119"/>
      <c r="W141" s="119"/>
      <c r="X141" s="119"/>
      <c r="Y141" s="119"/>
      <c r="Z141" s="120"/>
      <c r="AA141" s="120"/>
      <c r="AB141" s="120"/>
      <c r="AC141" s="119"/>
      <c r="AD141" s="120"/>
      <c r="AE141" s="120"/>
      <c r="AF141" s="121"/>
      <c r="AG141" s="122"/>
      <c r="AI141" s="87">
        <f>B141</f>
        <v>0</v>
      </c>
    </row>
    <row r="142" spans="1:35" ht="32.1" customHeight="1" thickBot="1" x14ac:dyDescent="0.25">
      <c r="A142" s="92" t="s">
        <v>217</v>
      </c>
      <c r="B142" s="753"/>
      <c r="C142" s="753"/>
      <c r="D142" s="753"/>
      <c r="E142" s="753"/>
      <c r="F142" s="754"/>
      <c r="G142" s="755" t="s">
        <v>218</v>
      </c>
      <c r="H142" s="756"/>
      <c r="I142" s="756"/>
      <c r="J142" s="751"/>
      <c r="K142" s="751"/>
      <c r="L142" s="751"/>
      <c r="M142" s="751"/>
      <c r="N142" s="757"/>
      <c r="O142" s="758" t="s">
        <v>219</v>
      </c>
      <c r="P142" s="759"/>
      <c r="Q142" s="751"/>
      <c r="R142" s="751"/>
      <c r="S142" s="751"/>
      <c r="T142" s="751"/>
      <c r="U142" s="751"/>
      <c r="V142" s="751"/>
      <c r="W142" s="751"/>
      <c r="X142" s="751"/>
      <c r="Y142" s="751"/>
      <c r="Z142" s="751"/>
      <c r="AA142" s="751"/>
      <c r="AB142" s="751"/>
      <c r="AC142" s="751"/>
      <c r="AD142" s="751"/>
      <c r="AE142" s="751"/>
      <c r="AF142" s="751"/>
      <c r="AG142" s="752"/>
    </row>
    <row r="143" spans="1:35" ht="32.1" customHeight="1" x14ac:dyDescent="0.2">
      <c r="A143" s="111"/>
      <c r="B143" s="112"/>
      <c r="C143" s="113"/>
      <c r="D143" s="114"/>
      <c r="E143" s="115"/>
      <c r="F143" s="115"/>
      <c r="G143" s="114"/>
      <c r="H143" s="116"/>
      <c r="I143" s="117"/>
      <c r="J143" s="114"/>
      <c r="K143" s="116"/>
      <c r="L143" s="117"/>
      <c r="M143" s="118"/>
      <c r="N143" s="119"/>
      <c r="O143" s="114"/>
      <c r="P143" s="113"/>
      <c r="Q143" s="113"/>
      <c r="R143" s="99"/>
      <c r="S143" s="115"/>
      <c r="T143" s="120"/>
      <c r="U143" s="119"/>
      <c r="V143" s="119"/>
      <c r="W143" s="119"/>
      <c r="X143" s="119"/>
      <c r="Y143" s="119"/>
      <c r="Z143" s="120"/>
      <c r="AA143" s="120"/>
      <c r="AB143" s="120"/>
      <c r="AC143" s="119"/>
      <c r="AD143" s="120"/>
      <c r="AE143" s="120"/>
      <c r="AF143" s="121"/>
      <c r="AG143" s="122"/>
      <c r="AI143" s="87">
        <f>B143</f>
        <v>0</v>
      </c>
    </row>
    <row r="144" spans="1:35" ht="32.1" customHeight="1" thickBot="1" x14ac:dyDescent="0.25">
      <c r="A144" s="92" t="s">
        <v>217</v>
      </c>
      <c r="B144" s="753"/>
      <c r="C144" s="753"/>
      <c r="D144" s="753"/>
      <c r="E144" s="753"/>
      <c r="F144" s="754"/>
      <c r="G144" s="755" t="s">
        <v>218</v>
      </c>
      <c r="H144" s="756"/>
      <c r="I144" s="756"/>
      <c r="J144" s="751"/>
      <c r="K144" s="751"/>
      <c r="L144" s="751"/>
      <c r="M144" s="751"/>
      <c r="N144" s="757"/>
      <c r="O144" s="758" t="s">
        <v>219</v>
      </c>
      <c r="P144" s="759"/>
      <c r="Q144" s="751"/>
      <c r="R144" s="751"/>
      <c r="S144" s="751"/>
      <c r="T144" s="751"/>
      <c r="U144" s="751"/>
      <c r="V144" s="751"/>
      <c r="W144" s="751"/>
      <c r="X144" s="751"/>
      <c r="Y144" s="751"/>
      <c r="Z144" s="751"/>
      <c r="AA144" s="751"/>
      <c r="AB144" s="751"/>
      <c r="AC144" s="751"/>
      <c r="AD144" s="751"/>
      <c r="AE144" s="751"/>
      <c r="AF144" s="751"/>
      <c r="AG144" s="752"/>
    </row>
    <row r="145" spans="1:35" ht="32.1" customHeight="1" x14ac:dyDescent="0.2">
      <c r="A145" s="111"/>
      <c r="B145" s="112"/>
      <c r="C145" s="113"/>
      <c r="D145" s="114"/>
      <c r="E145" s="115"/>
      <c r="F145" s="115"/>
      <c r="G145" s="114"/>
      <c r="H145" s="116"/>
      <c r="I145" s="117"/>
      <c r="J145" s="114"/>
      <c r="K145" s="116"/>
      <c r="L145" s="117"/>
      <c r="M145" s="118"/>
      <c r="N145" s="119"/>
      <c r="O145" s="114"/>
      <c r="P145" s="113"/>
      <c r="Q145" s="113"/>
      <c r="R145" s="99"/>
      <c r="S145" s="115"/>
      <c r="T145" s="120"/>
      <c r="U145" s="119"/>
      <c r="V145" s="119"/>
      <c r="W145" s="119"/>
      <c r="X145" s="119"/>
      <c r="Y145" s="119"/>
      <c r="Z145" s="120"/>
      <c r="AA145" s="120"/>
      <c r="AB145" s="120"/>
      <c r="AC145" s="119"/>
      <c r="AD145" s="120"/>
      <c r="AE145" s="120"/>
      <c r="AF145" s="121"/>
      <c r="AG145" s="122"/>
      <c r="AI145" s="87">
        <f>B145</f>
        <v>0</v>
      </c>
    </row>
    <row r="146" spans="1:35" ht="32.1" customHeight="1" thickBot="1" x14ac:dyDescent="0.25">
      <c r="A146" s="92" t="s">
        <v>217</v>
      </c>
      <c r="B146" s="753"/>
      <c r="C146" s="753"/>
      <c r="D146" s="753"/>
      <c r="E146" s="753"/>
      <c r="F146" s="754"/>
      <c r="G146" s="755" t="s">
        <v>218</v>
      </c>
      <c r="H146" s="756"/>
      <c r="I146" s="756"/>
      <c r="J146" s="751"/>
      <c r="K146" s="751"/>
      <c r="L146" s="751"/>
      <c r="M146" s="751"/>
      <c r="N146" s="757"/>
      <c r="O146" s="758" t="s">
        <v>219</v>
      </c>
      <c r="P146" s="759"/>
      <c r="Q146" s="751"/>
      <c r="R146" s="751"/>
      <c r="S146" s="751"/>
      <c r="T146" s="751"/>
      <c r="U146" s="751"/>
      <c r="V146" s="751"/>
      <c r="W146" s="751"/>
      <c r="X146" s="751"/>
      <c r="Y146" s="751"/>
      <c r="Z146" s="751"/>
      <c r="AA146" s="751"/>
      <c r="AB146" s="751"/>
      <c r="AC146" s="751"/>
      <c r="AD146" s="751"/>
      <c r="AE146" s="751"/>
      <c r="AF146" s="751"/>
      <c r="AG146" s="752"/>
    </row>
    <row r="147" spans="1:35" ht="32.1" customHeight="1" x14ac:dyDescent="0.2">
      <c r="A147" s="111"/>
      <c r="B147" s="112"/>
      <c r="C147" s="113"/>
      <c r="D147" s="114"/>
      <c r="E147" s="115"/>
      <c r="F147" s="115"/>
      <c r="G147" s="114"/>
      <c r="H147" s="116"/>
      <c r="I147" s="117"/>
      <c r="J147" s="114"/>
      <c r="K147" s="116"/>
      <c r="L147" s="117"/>
      <c r="M147" s="118"/>
      <c r="N147" s="119"/>
      <c r="O147" s="114"/>
      <c r="P147" s="113"/>
      <c r="Q147" s="113"/>
      <c r="R147" s="99"/>
      <c r="S147" s="115"/>
      <c r="T147" s="120"/>
      <c r="U147" s="119"/>
      <c r="V147" s="119"/>
      <c r="W147" s="119"/>
      <c r="X147" s="119"/>
      <c r="Y147" s="119"/>
      <c r="Z147" s="120"/>
      <c r="AA147" s="120"/>
      <c r="AB147" s="120"/>
      <c r="AC147" s="119"/>
      <c r="AD147" s="120"/>
      <c r="AE147" s="120"/>
      <c r="AF147" s="121"/>
      <c r="AG147" s="122"/>
      <c r="AI147" s="87">
        <f>B147</f>
        <v>0</v>
      </c>
    </row>
    <row r="148" spans="1:35" ht="32.1" customHeight="1" thickBot="1" x14ac:dyDescent="0.25">
      <c r="A148" s="92" t="s">
        <v>217</v>
      </c>
      <c r="B148" s="753"/>
      <c r="C148" s="753"/>
      <c r="D148" s="753"/>
      <c r="E148" s="753"/>
      <c r="F148" s="754"/>
      <c r="G148" s="755" t="s">
        <v>218</v>
      </c>
      <c r="H148" s="756"/>
      <c r="I148" s="756"/>
      <c r="J148" s="751"/>
      <c r="K148" s="751"/>
      <c r="L148" s="751"/>
      <c r="M148" s="751"/>
      <c r="N148" s="757"/>
      <c r="O148" s="758" t="s">
        <v>219</v>
      </c>
      <c r="P148" s="759"/>
      <c r="Q148" s="751"/>
      <c r="R148" s="751"/>
      <c r="S148" s="751"/>
      <c r="T148" s="751"/>
      <c r="U148" s="751"/>
      <c r="V148" s="751"/>
      <c r="W148" s="751"/>
      <c r="X148" s="751"/>
      <c r="Y148" s="751"/>
      <c r="Z148" s="751"/>
      <c r="AA148" s="751"/>
      <c r="AB148" s="751"/>
      <c r="AC148" s="751"/>
      <c r="AD148" s="751"/>
      <c r="AE148" s="751"/>
      <c r="AF148" s="751"/>
      <c r="AG148" s="752"/>
    </row>
    <row r="149" spans="1:35" ht="32.1" customHeight="1" x14ac:dyDescent="0.2">
      <c r="A149" s="111"/>
      <c r="B149" s="112"/>
      <c r="C149" s="113"/>
      <c r="D149" s="114"/>
      <c r="E149" s="115"/>
      <c r="F149" s="115"/>
      <c r="G149" s="114"/>
      <c r="H149" s="116"/>
      <c r="I149" s="117"/>
      <c r="J149" s="114"/>
      <c r="K149" s="116"/>
      <c r="L149" s="117"/>
      <c r="M149" s="118"/>
      <c r="N149" s="119"/>
      <c r="O149" s="114"/>
      <c r="P149" s="113"/>
      <c r="Q149" s="113"/>
      <c r="R149" s="99"/>
      <c r="S149" s="115"/>
      <c r="T149" s="120"/>
      <c r="U149" s="119"/>
      <c r="V149" s="119"/>
      <c r="W149" s="119"/>
      <c r="X149" s="119"/>
      <c r="Y149" s="119"/>
      <c r="Z149" s="120"/>
      <c r="AA149" s="120"/>
      <c r="AB149" s="120"/>
      <c r="AC149" s="119"/>
      <c r="AD149" s="120"/>
      <c r="AE149" s="120"/>
      <c r="AF149" s="121"/>
      <c r="AG149" s="122"/>
      <c r="AI149" s="87">
        <f>B149</f>
        <v>0</v>
      </c>
    </row>
    <row r="150" spans="1:35" ht="32.1" customHeight="1" thickBot="1" x14ac:dyDescent="0.25">
      <c r="A150" s="92" t="s">
        <v>217</v>
      </c>
      <c r="B150" s="753"/>
      <c r="C150" s="753"/>
      <c r="D150" s="753"/>
      <c r="E150" s="753"/>
      <c r="F150" s="754"/>
      <c r="G150" s="755" t="s">
        <v>218</v>
      </c>
      <c r="H150" s="756"/>
      <c r="I150" s="756"/>
      <c r="J150" s="751"/>
      <c r="K150" s="751"/>
      <c r="L150" s="751"/>
      <c r="M150" s="751"/>
      <c r="N150" s="757"/>
      <c r="O150" s="758" t="s">
        <v>219</v>
      </c>
      <c r="P150" s="759"/>
      <c r="Q150" s="751"/>
      <c r="R150" s="751"/>
      <c r="S150" s="751"/>
      <c r="T150" s="751"/>
      <c r="U150" s="751"/>
      <c r="V150" s="751"/>
      <c r="W150" s="751"/>
      <c r="X150" s="751"/>
      <c r="Y150" s="751"/>
      <c r="Z150" s="751"/>
      <c r="AA150" s="751"/>
      <c r="AB150" s="751"/>
      <c r="AC150" s="751"/>
      <c r="AD150" s="751"/>
      <c r="AE150" s="751"/>
      <c r="AF150" s="751"/>
      <c r="AG150" s="752"/>
    </row>
    <row r="151" spans="1:35" ht="32.1" customHeight="1" x14ac:dyDescent="0.2">
      <c r="A151" s="111"/>
      <c r="B151" s="112"/>
      <c r="C151" s="113"/>
      <c r="D151" s="114"/>
      <c r="E151" s="115"/>
      <c r="F151" s="115"/>
      <c r="G151" s="114"/>
      <c r="H151" s="116"/>
      <c r="I151" s="117"/>
      <c r="J151" s="114"/>
      <c r="K151" s="116"/>
      <c r="L151" s="117"/>
      <c r="M151" s="118"/>
      <c r="N151" s="119"/>
      <c r="O151" s="114"/>
      <c r="P151" s="113"/>
      <c r="Q151" s="113"/>
      <c r="R151" s="99"/>
      <c r="S151" s="115"/>
      <c r="T151" s="120"/>
      <c r="U151" s="119"/>
      <c r="V151" s="119"/>
      <c r="W151" s="119"/>
      <c r="X151" s="119"/>
      <c r="Y151" s="119"/>
      <c r="Z151" s="120"/>
      <c r="AA151" s="120"/>
      <c r="AB151" s="120"/>
      <c r="AC151" s="119"/>
      <c r="AD151" s="120"/>
      <c r="AE151" s="120"/>
      <c r="AF151" s="121"/>
      <c r="AG151" s="122"/>
      <c r="AI151" s="87">
        <f>B151</f>
        <v>0</v>
      </c>
    </row>
    <row r="152" spans="1:35" ht="32.1" customHeight="1" thickBot="1" x14ac:dyDescent="0.25">
      <c r="A152" s="92" t="s">
        <v>217</v>
      </c>
      <c r="B152" s="753"/>
      <c r="C152" s="753"/>
      <c r="D152" s="753"/>
      <c r="E152" s="753"/>
      <c r="F152" s="754"/>
      <c r="G152" s="755" t="s">
        <v>218</v>
      </c>
      <c r="H152" s="756"/>
      <c r="I152" s="756"/>
      <c r="J152" s="751"/>
      <c r="K152" s="751"/>
      <c r="L152" s="751"/>
      <c r="M152" s="751"/>
      <c r="N152" s="757"/>
      <c r="O152" s="758" t="s">
        <v>219</v>
      </c>
      <c r="P152" s="759"/>
      <c r="Q152" s="751"/>
      <c r="R152" s="751"/>
      <c r="S152" s="751"/>
      <c r="T152" s="751"/>
      <c r="U152" s="751"/>
      <c r="V152" s="751"/>
      <c r="W152" s="751"/>
      <c r="X152" s="751"/>
      <c r="Y152" s="751"/>
      <c r="Z152" s="751"/>
      <c r="AA152" s="751"/>
      <c r="AB152" s="751"/>
      <c r="AC152" s="751"/>
      <c r="AD152" s="751"/>
      <c r="AE152" s="751"/>
      <c r="AF152" s="751"/>
      <c r="AG152" s="752"/>
    </row>
    <row r="153" spans="1:35" ht="32.1" customHeight="1" x14ac:dyDescent="0.2">
      <c r="A153" s="111"/>
      <c r="B153" s="112"/>
      <c r="C153" s="113"/>
      <c r="D153" s="114"/>
      <c r="E153" s="115"/>
      <c r="F153" s="115"/>
      <c r="G153" s="114"/>
      <c r="H153" s="116"/>
      <c r="I153" s="117"/>
      <c r="J153" s="114"/>
      <c r="K153" s="116"/>
      <c r="L153" s="117"/>
      <c r="M153" s="118"/>
      <c r="N153" s="119"/>
      <c r="O153" s="114"/>
      <c r="P153" s="113"/>
      <c r="Q153" s="113"/>
      <c r="R153" s="99"/>
      <c r="S153" s="115"/>
      <c r="T153" s="120"/>
      <c r="U153" s="119"/>
      <c r="V153" s="119"/>
      <c r="W153" s="119"/>
      <c r="X153" s="119"/>
      <c r="Y153" s="119"/>
      <c r="Z153" s="120"/>
      <c r="AA153" s="120"/>
      <c r="AB153" s="120"/>
      <c r="AC153" s="119"/>
      <c r="AD153" s="120"/>
      <c r="AE153" s="120"/>
      <c r="AF153" s="121"/>
      <c r="AG153" s="122"/>
      <c r="AI153" s="87">
        <f>B153</f>
        <v>0</v>
      </c>
    </row>
    <row r="154" spans="1:35" ht="32.1" customHeight="1" thickBot="1" x14ac:dyDescent="0.25">
      <c r="A154" s="92" t="s">
        <v>217</v>
      </c>
      <c r="B154" s="753"/>
      <c r="C154" s="753"/>
      <c r="D154" s="753"/>
      <c r="E154" s="753"/>
      <c r="F154" s="754"/>
      <c r="G154" s="755" t="s">
        <v>218</v>
      </c>
      <c r="H154" s="756"/>
      <c r="I154" s="756"/>
      <c r="J154" s="751"/>
      <c r="K154" s="751"/>
      <c r="L154" s="751"/>
      <c r="M154" s="751"/>
      <c r="N154" s="757"/>
      <c r="O154" s="758" t="s">
        <v>219</v>
      </c>
      <c r="P154" s="759"/>
      <c r="Q154" s="751"/>
      <c r="R154" s="751"/>
      <c r="S154" s="751"/>
      <c r="T154" s="751"/>
      <c r="U154" s="751"/>
      <c r="V154" s="751"/>
      <c r="W154" s="751"/>
      <c r="X154" s="751"/>
      <c r="Y154" s="751"/>
      <c r="Z154" s="751"/>
      <c r="AA154" s="751"/>
      <c r="AB154" s="751"/>
      <c r="AC154" s="751"/>
      <c r="AD154" s="751"/>
      <c r="AE154" s="751"/>
      <c r="AF154" s="751"/>
      <c r="AG154" s="752"/>
    </row>
    <row r="155" spans="1:35" ht="32.1" customHeight="1" x14ac:dyDescent="0.2">
      <c r="A155" s="111"/>
      <c r="B155" s="112"/>
      <c r="C155" s="113"/>
      <c r="D155" s="114"/>
      <c r="E155" s="115"/>
      <c r="F155" s="115"/>
      <c r="G155" s="114"/>
      <c r="H155" s="116"/>
      <c r="I155" s="117"/>
      <c r="J155" s="114"/>
      <c r="K155" s="116"/>
      <c r="L155" s="117"/>
      <c r="M155" s="118"/>
      <c r="N155" s="119"/>
      <c r="O155" s="114"/>
      <c r="P155" s="113"/>
      <c r="Q155" s="113"/>
      <c r="R155" s="99"/>
      <c r="S155" s="115"/>
      <c r="T155" s="120"/>
      <c r="U155" s="119"/>
      <c r="V155" s="119"/>
      <c r="W155" s="119"/>
      <c r="X155" s="119"/>
      <c r="Y155" s="119"/>
      <c r="Z155" s="120"/>
      <c r="AA155" s="120"/>
      <c r="AB155" s="120"/>
      <c r="AC155" s="119"/>
      <c r="AD155" s="120"/>
      <c r="AE155" s="120"/>
      <c r="AF155" s="121"/>
      <c r="AG155" s="122"/>
      <c r="AI155" s="87">
        <f>B155</f>
        <v>0</v>
      </c>
    </row>
    <row r="156" spans="1:35" ht="32.1" customHeight="1" thickBot="1" x14ac:dyDescent="0.25">
      <c r="A156" s="92" t="s">
        <v>217</v>
      </c>
      <c r="B156" s="753"/>
      <c r="C156" s="753"/>
      <c r="D156" s="753"/>
      <c r="E156" s="753"/>
      <c r="F156" s="754"/>
      <c r="G156" s="755" t="s">
        <v>218</v>
      </c>
      <c r="H156" s="756"/>
      <c r="I156" s="756"/>
      <c r="J156" s="751"/>
      <c r="K156" s="751"/>
      <c r="L156" s="751"/>
      <c r="M156" s="751"/>
      <c r="N156" s="757"/>
      <c r="O156" s="758" t="s">
        <v>219</v>
      </c>
      <c r="P156" s="759"/>
      <c r="Q156" s="751"/>
      <c r="R156" s="751"/>
      <c r="S156" s="751"/>
      <c r="T156" s="751"/>
      <c r="U156" s="751"/>
      <c r="V156" s="751"/>
      <c r="W156" s="751"/>
      <c r="X156" s="751"/>
      <c r="Y156" s="751"/>
      <c r="Z156" s="751"/>
      <c r="AA156" s="751"/>
      <c r="AB156" s="751"/>
      <c r="AC156" s="751"/>
      <c r="AD156" s="751"/>
      <c r="AE156" s="751"/>
      <c r="AF156" s="751"/>
      <c r="AG156" s="752"/>
    </row>
    <row r="157" spans="1:35" ht="32.1" customHeight="1" x14ac:dyDescent="0.2">
      <c r="A157" s="111"/>
      <c r="B157" s="112"/>
      <c r="C157" s="113"/>
      <c r="D157" s="114"/>
      <c r="E157" s="115"/>
      <c r="F157" s="115"/>
      <c r="G157" s="114"/>
      <c r="H157" s="116"/>
      <c r="I157" s="117"/>
      <c r="J157" s="114"/>
      <c r="K157" s="116"/>
      <c r="L157" s="117"/>
      <c r="M157" s="118"/>
      <c r="N157" s="119"/>
      <c r="O157" s="114"/>
      <c r="P157" s="113"/>
      <c r="Q157" s="113"/>
      <c r="R157" s="99"/>
      <c r="S157" s="115"/>
      <c r="T157" s="120"/>
      <c r="U157" s="119"/>
      <c r="V157" s="119"/>
      <c r="W157" s="119"/>
      <c r="X157" s="119"/>
      <c r="Y157" s="119"/>
      <c r="Z157" s="120"/>
      <c r="AA157" s="120"/>
      <c r="AB157" s="120"/>
      <c r="AC157" s="119"/>
      <c r="AD157" s="120"/>
      <c r="AE157" s="120"/>
      <c r="AF157" s="121"/>
      <c r="AG157" s="122"/>
      <c r="AI157" s="87">
        <f>B157</f>
        <v>0</v>
      </c>
    </row>
    <row r="158" spans="1:35" ht="32.1" customHeight="1" thickBot="1" x14ac:dyDescent="0.25">
      <c r="A158" s="92" t="s">
        <v>217</v>
      </c>
      <c r="B158" s="753"/>
      <c r="C158" s="753"/>
      <c r="D158" s="753"/>
      <c r="E158" s="753"/>
      <c r="F158" s="754"/>
      <c r="G158" s="755" t="s">
        <v>218</v>
      </c>
      <c r="H158" s="756"/>
      <c r="I158" s="756"/>
      <c r="J158" s="751"/>
      <c r="K158" s="751"/>
      <c r="L158" s="751"/>
      <c r="M158" s="751"/>
      <c r="N158" s="757"/>
      <c r="O158" s="758" t="s">
        <v>219</v>
      </c>
      <c r="P158" s="759"/>
      <c r="Q158" s="751"/>
      <c r="R158" s="751"/>
      <c r="S158" s="751"/>
      <c r="T158" s="751"/>
      <c r="U158" s="751"/>
      <c r="V158" s="751"/>
      <c r="W158" s="751"/>
      <c r="X158" s="751"/>
      <c r="Y158" s="751"/>
      <c r="Z158" s="751"/>
      <c r="AA158" s="751"/>
      <c r="AB158" s="751"/>
      <c r="AC158" s="751"/>
      <c r="AD158" s="751"/>
      <c r="AE158" s="751"/>
      <c r="AF158" s="751"/>
      <c r="AG158" s="752"/>
    </row>
    <row r="159" spans="1:35" ht="32.1" customHeight="1" x14ac:dyDescent="0.2">
      <c r="A159" s="111"/>
      <c r="B159" s="112"/>
      <c r="C159" s="113"/>
      <c r="D159" s="114"/>
      <c r="E159" s="115"/>
      <c r="F159" s="115"/>
      <c r="G159" s="114"/>
      <c r="H159" s="116"/>
      <c r="I159" s="117"/>
      <c r="J159" s="114"/>
      <c r="K159" s="116"/>
      <c r="L159" s="117"/>
      <c r="M159" s="118"/>
      <c r="N159" s="119"/>
      <c r="O159" s="114"/>
      <c r="P159" s="113"/>
      <c r="Q159" s="113"/>
      <c r="R159" s="99"/>
      <c r="S159" s="115"/>
      <c r="T159" s="120"/>
      <c r="U159" s="119"/>
      <c r="V159" s="119"/>
      <c r="W159" s="119"/>
      <c r="X159" s="119"/>
      <c r="Y159" s="119"/>
      <c r="Z159" s="120"/>
      <c r="AA159" s="120"/>
      <c r="AB159" s="120"/>
      <c r="AC159" s="119"/>
      <c r="AD159" s="120"/>
      <c r="AE159" s="120"/>
      <c r="AF159" s="121"/>
      <c r="AG159" s="122"/>
      <c r="AI159" s="87">
        <f>B159</f>
        <v>0</v>
      </c>
    </row>
    <row r="160" spans="1:35" ht="32.1" customHeight="1" thickBot="1" x14ac:dyDescent="0.25">
      <c r="A160" s="92" t="s">
        <v>217</v>
      </c>
      <c r="B160" s="753"/>
      <c r="C160" s="753"/>
      <c r="D160" s="753"/>
      <c r="E160" s="753"/>
      <c r="F160" s="754"/>
      <c r="G160" s="755" t="s">
        <v>218</v>
      </c>
      <c r="H160" s="756"/>
      <c r="I160" s="756"/>
      <c r="J160" s="751"/>
      <c r="K160" s="751"/>
      <c r="L160" s="751"/>
      <c r="M160" s="751"/>
      <c r="N160" s="757"/>
      <c r="O160" s="758" t="s">
        <v>219</v>
      </c>
      <c r="P160" s="759"/>
      <c r="Q160" s="751"/>
      <c r="R160" s="751"/>
      <c r="S160" s="751"/>
      <c r="T160" s="751"/>
      <c r="U160" s="751"/>
      <c r="V160" s="751"/>
      <c r="W160" s="751"/>
      <c r="X160" s="751"/>
      <c r="Y160" s="751"/>
      <c r="Z160" s="751"/>
      <c r="AA160" s="751"/>
      <c r="AB160" s="751"/>
      <c r="AC160" s="751"/>
      <c r="AD160" s="751"/>
      <c r="AE160" s="751"/>
      <c r="AF160" s="751"/>
      <c r="AG160" s="752"/>
    </row>
    <row r="161" spans="1:35" ht="32.1" customHeight="1" x14ac:dyDescent="0.2">
      <c r="A161" s="111"/>
      <c r="B161" s="112"/>
      <c r="C161" s="113"/>
      <c r="D161" s="114"/>
      <c r="E161" s="115"/>
      <c r="F161" s="115"/>
      <c r="G161" s="114"/>
      <c r="H161" s="116"/>
      <c r="I161" s="117"/>
      <c r="J161" s="114"/>
      <c r="K161" s="116"/>
      <c r="L161" s="117"/>
      <c r="M161" s="118"/>
      <c r="N161" s="119"/>
      <c r="O161" s="114"/>
      <c r="P161" s="113"/>
      <c r="Q161" s="113"/>
      <c r="R161" s="99"/>
      <c r="S161" s="115"/>
      <c r="T161" s="120"/>
      <c r="U161" s="119"/>
      <c r="V161" s="119"/>
      <c r="W161" s="119"/>
      <c r="X161" s="119"/>
      <c r="Y161" s="119"/>
      <c r="Z161" s="120"/>
      <c r="AA161" s="120"/>
      <c r="AB161" s="120"/>
      <c r="AC161" s="119"/>
      <c r="AD161" s="120"/>
      <c r="AE161" s="120"/>
      <c r="AF161" s="121"/>
      <c r="AG161" s="122"/>
      <c r="AI161" s="87">
        <f>B161</f>
        <v>0</v>
      </c>
    </row>
    <row r="162" spans="1:35" ht="32.1" customHeight="1" thickBot="1" x14ac:dyDescent="0.25">
      <c r="A162" s="92" t="s">
        <v>217</v>
      </c>
      <c r="B162" s="753"/>
      <c r="C162" s="753"/>
      <c r="D162" s="753"/>
      <c r="E162" s="753"/>
      <c r="F162" s="754"/>
      <c r="G162" s="755" t="s">
        <v>218</v>
      </c>
      <c r="H162" s="756"/>
      <c r="I162" s="756"/>
      <c r="J162" s="751"/>
      <c r="K162" s="751"/>
      <c r="L162" s="751"/>
      <c r="M162" s="751"/>
      <c r="N162" s="757"/>
      <c r="O162" s="758" t="s">
        <v>219</v>
      </c>
      <c r="P162" s="759"/>
      <c r="Q162" s="751"/>
      <c r="R162" s="751"/>
      <c r="S162" s="751"/>
      <c r="T162" s="751"/>
      <c r="U162" s="751"/>
      <c r="V162" s="751"/>
      <c r="W162" s="751"/>
      <c r="X162" s="751"/>
      <c r="Y162" s="751"/>
      <c r="Z162" s="751"/>
      <c r="AA162" s="751"/>
      <c r="AB162" s="751"/>
      <c r="AC162" s="751"/>
      <c r="AD162" s="751"/>
      <c r="AE162" s="751"/>
      <c r="AF162" s="751"/>
      <c r="AG162" s="752"/>
    </row>
    <row r="163" spans="1:35" ht="32.1" customHeight="1" x14ac:dyDescent="0.2">
      <c r="A163" s="111"/>
      <c r="B163" s="112"/>
      <c r="C163" s="113"/>
      <c r="D163" s="114"/>
      <c r="E163" s="115"/>
      <c r="F163" s="115"/>
      <c r="G163" s="114"/>
      <c r="H163" s="116"/>
      <c r="I163" s="117"/>
      <c r="J163" s="114"/>
      <c r="K163" s="116"/>
      <c r="L163" s="117"/>
      <c r="M163" s="118"/>
      <c r="N163" s="119"/>
      <c r="O163" s="114"/>
      <c r="P163" s="113"/>
      <c r="Q163" s="113"/>
      <c r="R163" s="99"/>
      <c r="S163" s="115"/>
      <c r="T163" s="120"/>
      <c r="U163" s="119"/>
      <c r="V163" s="119"/>
      <c r="W163" s="119"/>
      <c r="X163" s="119"/>
      <c r="Y163" s="119"/>
      <c r="Z163" s="120"/>
      <c r="AA163" s="120"/>
      <c r="AB163" s="120"/>
      <c r="AC163" s="119"/>
      <c r="AD163" s="120"/>
      <c r="AE163" s="120"/>
      <c r="AF163" s="121"/>
      <c r="AG163" s="122"/>
      <c r="AI163" s="87">
        <f>B163</f>
        <v>0</v>
      </c>
    </row>
    <row r="164" spans="1:35" ht="32.1" customHeight="1" thickBot="1" x14ac:dyDescent="0.25">
      <c r="A164" s="92" t="s">
        <v>217</v>
      </c>
      <c r="B164" s="753"/>
      <c r="C164" s="753"/>
      <c r="D164" s="753"/>
      <c r="E164" s="753"/>
      <c r="F164" s="754"/>
      <c r="G164" s="755" t="s">
        <v>218</v>
      </c>
      <c r="H164" s="756"/>
      <c r="I164" s="756"/>
      <c r="J164" s="751"/>
      <c r="K164" s="751"/>
      <c r="L164" s="751"/>
      <c r="M164" s="751"/>
      <c r="N164" s="757"/>
      <c r="O164" s="758" t="s">
        <v>219</v>
      </c>
      <c r="P164" s="759"/>
      <c r="Q164" s="751"/>
      <c r="R164" s="751"/>
      <c r="S164" s="751"/>
      <c r="T164" s="751"/>
      <c r="U164" s="751"/>
      <c r="V164" s="751"/>
      <c r="W164" s="751"/>
      <c r="X164" s="751"/>
      <c r="Y164" s="751"/>
      <c r="Z164" s="751"/>
      <c r="AA164" s="751"/>
      <c r="AB164" s="751"/>
      <c r="AC164" s="751"/>
      <c r="AD164" s="751"/>
      <c r="AE164" s="751"/>
      <c r="AF164" s="751"/>
      <c r="AG164" s="752"/>
    </row>
    <row r="165" spans="1:35" ht="32.1" customHeight="1" x14ac:dyDescent="0.2">
      <c r="A165" s="111"/>
      <c r="B165" s="112"/>
      <c r="C165" s="113"/>
      <c r="D165" s="114"/>
      <c r="E165" s="115"/>
      <c r="F165" s="115"/>
      <c r="G165" s="114"/>
      <c r="H165" s="116"/>
      <c r="I165" s="117"/>
      <c r="J165" s="114"/>
      <c r="K165" s="116"/>
      <c r="L165" s="117"/>
      <c r="M165" s="118"/>
      <c r="N165" s="119"/>
      <c r="O165" s="114"/>
      <c r="P165" s="113"/>
      <c r="Q165" s="113"/>
      <c r="R165" s="99"/>
      <c r="S165" s="115"/>
      <c r="T165" s="120"/>
      <c r="U165" s="119"/>
      <c r="V165" s="119"/>
      <c r="W165" s="119"/>
      <c r="X165" s="119"/>
      <c r="Y165" s="119"/>
      <c r="Z165" s="120"/>
      <c r="AA165" s="120"/>
      <c r="AB165" s="120"/>
      <c r="AC165" s="119"/>
      <c r="AD165" s="120"/>
      <c r="AE165" s="120"/>
      <c r="AF165" s="121"/>
      <c r="AG165" s="122"/>
      <c r="AI165" s="87">
        <f>B165</f>
        <v>0</v>
      </c>
    </row>
    <row r="166" spans="1:35" ht="32.1" customHeight="1" thickBot="1" x14ac:dyDescent="0.25">
      <c r="A166" s="92" t="s">
        <v>217</v>
      </c>
      <c r="B166" s="753"/>
      <c r="C166" s="753"/>
      <c r="D166" s="753"/>
      <c r="E166" s="753"/>
      <c r="F166" s="754"/>
      <c r="G166" s="755" t="s">
        <v>218</v>
      </c>
      <c r="H166" s="756"/>
      <c r="I166" s="756"/>
      <c r="J166" s="751"/>
      <c r="K166" s="751"/>
      <c r="L166" s="751"/>
      <c r="M166" s="751"/>
      <c r="N166" s="757"/>
      <c r="O166" s="758" t="s">
        <v>219</v>
      </c>
      <c r="P166" s="759"/>
      <c r="Q166" s="751"/>
      <c r="R166" s="751"/>
      <c r="S166" s="751"/>
      <c r="T166" s="751"/>
      <c r="U166" s="751"/>
      <c r="V166" s="751"/>
      <c r="W166" s="751"/>
      <c r="X166" s="751"/>
      <c r="Y166" s="751"/>
      <c r="Z166" s="751"/>
      <c r="AA166" s="751"/>
      <c r="AB166" s="751"/>
      <c r="AC166" s="751"/>
      <c r="AD166" s="751"/>
      <c r="AE166" s="751"/>
      <c r="AF166" s="751"/>
      <c r="AG166" s="752"/>
    </row>
    <row r="167" spans="1:35" ht="32.1" customHeight="1" x14ac:dyDescent="0.2">
      <c r="A167" s="111"/>
      <c r="B167" s="112"/>
      <c r="C167" s="113"/>
      <c r="D167" s="114"/>
      <c r="E167" s="115"/>
      <c r="F167" s="115"/>
      <c r="G167" s="114"/>
      <c r="H167" s="116"/>
      <c r="I167" s="117"/>
      <c r="J167" s="114"/>
      <c r="K167" s="116"/>
      <c r="L167" s="117"/>
      <c r="M167" s="118"/>
      <c r="N167" s="119"/>
      <c r="O167" s="114"/>
      <c r="P167" s="113"/>
      <c r="Q167" s="113"/>
      <c r="R167" s="99"/>
      <c r="S167" s="115"/>
      <c r="T167" s="120"/>
      <c r="U167" s="119"/>
      <c r="V167" s="119"/>
      <c r="W167" s="119"/>
      <c r="X167" s="119"/>
      <c r="Y167" s="119"/>
      <c r="Z167" s="120"/>
      <c r="AA167" s="120"/>
      <c r="AB167" s="120"/>
      <c r="AC167" s="119"/>
      <c r="AD167" s="120"/>
      <c r="AE167" s="120"/>
      <c r="AF167" s="121"/>
      <c r="AG167" s="122"/>
      <c r="AI167" s="87">
        <f>B167</f>
        <v>0</v>
      </c>
    </row>
    <row r="168" spans="1:35" ht="32.1" customHeight="1" thickBot="1" x14ac:dyDescent="0.25">
      <c r="A168" s="92" t="s">
        <v>217</v>
      </c>
      <c r="B168" s="753"/>
      <c r="C168" s="753"/>
      <c r="D168" s="753"/>
      <c r="E168" s="753"/>
      <c r="F168" s="754"/>
      <c r="G168" s="755" t="s">
        <v>218</v>
      </c>
      <c r="H168" s="756"/>
      <c r="I168" s="756"/>
      <c r="J168" s="751"/>
      <c r="K168" s="751"/>
      <c r="L168" s="751"/>
      <c r="M168" s="751"/>
      <c r="N168" s="757"/>
      <c r="O168" s="758" t="s">
        <v>219</v>
      </c>
      <c r="P168" s="759"/>
      <c r="Q168" s="751"/>
      <c r="R168" s="751"/>
      <c r="S168" s="751"/>
      <c r="T168" s="751"/>
      <c r="U168" s="751"/>
      <c r="V168" s="751"/>
      <c r="W168" s="751"/>
      <c r="X168" s="751"/>
      <c r="Y168" s="751"/>
      <c r="Z168" s="751"/>
      <c r="AA168" s="751"/>
      <c r="AB168" s="751"/>
      <c r="AC168" s="751"/>
      <c r="AD168" s="751"/>
      <c r="AE168" s="751"/>
      <c r="AF168" s="751"/>
      <c r="AG168" s="752"/>
    </row>
    <row r="169" spans="1:35" ht="32.1" customHeight="1" x14ac:dyDescent="0.2">
      <c r="A169" s="111"/>
      <c r="B169" s="112"/>
      <c r="C169" s="113"/>
      <c r="D169" s="114"/>
      <c r="E169" s="115"/>
      <c r="F169" s="115"/>
      <c r="G169" s="114"/>
      <c r="H169" s="116"/>
      <c r="I169" s="117"/>
      <c r="J169" s="114"/>
      <c r="K169" s="116"/>
      <c r="L169" s="117"/>
      <c r="M169" s="118"/>
      <c r="N169" s="119"/>
      <c r="O169" s="114"/>
      <c r="P169" s="113"/>
      <c r="Q169" s="113"/>
      <c r="R169" s="99"/>
      <c r="S169" s="115"/>
      <c r="T169" s="120"/>
      <c r="U169" s="119"/>
      <c r="V169" s="119"/>
      <c r="W169" s="119"/>
      <c r="X169" s="119"/>
      <c r="Y169" s="119"/>
      <c r="Z169" s="120"/>
      <c r="AA169" s="120"/>
      <c r="AB169" s="120"/>
      <c r="AC169" s="119"/>
      <c r="AD169" s="120"/>
      <c r="AE169" s="120"/>
      <c r="AF169" s="121"/>
      <c r="AG169" s="122"/>
      <c r="AI169" s="87">
        <f>B169</f>
        <v>0</v>
      </c>
    </row>
    <row r="170" spans="1:35" ht="32.1" customHeight="1" thickBot="1" x14ac:dyDescent="0.25">
      <c r="A170" s="92" t="s">
        <v>217</v>
      </c>
      <c r="B170" s="753"/>
      <c r="C170" s="753"/>
      <c r="D170" s="753"/>
      <c r="E170" s="753"/>
      <c r="F170" s="754"/>
      <c r="G170" s="755" t="s">
        <v>218</v>
      </c>
      <c r="H170" s="756"/>
      <c r="I170" s="756"/>
      <c r="J170" s="751"/>
      <c r="K170" s="751"/>
      <c r="L170" s="751"/>
      <c r="M170" s="751"/>
      <c r="N170" s="757"/>
      <c r="O170" s="758" t="s">
        <v>219</v>
      </c>
      <c r="P170" s="759"/>
      <c r="Q170" s="751"/>
      <c r="R170" s="751"/>
      <c r="S170" s="751"/>
      <c r="T170" s="751"/>
      <c r="U170" s="751"/>
      <c r="V170" s="751"/>
      <c r="W170" s="751"/>
      <c r="X170" s="751"/>
      <c r="Y170" s="751"/>
      <c r="Z170" s="751"/>
      <c r="AA170" s="751"/>
      <c r="AB170" s="751"/>
      <c r="AC170" s="751"/>
      <c r="AD170" s="751"/>
      <c r="AE170" s="751"/>
      <c r="AF170" s="751"/>
      <c r="AG170" s="752"/>
    </row>
    <row r="171" spans="1:35" ht="32.1" customHeight="1" x14ac:dyDescent="0.2">
      <c r="A171" s="111"/>
      <c r="B171" s="112"/>
      <c r="C171" s="113"/>
      <c r="D171" s="114"/>
      <c r="E171" s="115"/>
      <c r="F171" s="115"/>
      <c r="G171" s="114"/>
      <c r="H171" s="116"/>
      <c r="I171" s="117"/>
      <c r="J171" s="114"/>
      <c r="K171" s="116"/>
      <c r="L171" s="117"/>
      <c r="M171" s="118"/>
      <c r="N171" s="119"/>
      <c r="O171" s="114"/>
      <c r="P171" s="113"/>
      <c r="Q171" s="113"/>
      <c r="R171" s="99"/>
      <c r="S171" s="115"/>
      <c r="T171" s="120"/>
      <c r="U171" s="119"/>
      <c r="V171" s="119"/>
      <c r="W171" s="119"/>
      <c r="X171" s="119"/>
      <c r="Y171" s="119"/>
      <c r="Z171" s="120"/>
      <c r="AA171" s="120"/>
      <c r="AB171" s="120"/>
      <c r="AC171" s="119"/>
      <c r="AD171" s="120"/>
      <c r="AE171" s="120"/>
      <c r="AF171" s="121"/>
      <c r="AG171" s="122"/>
      <c r="AI171" s="87">
        <f>B171</f>
        <v>0</v>
      </c>
    </row>
    <row r="172" spans="1:35" ht="32.1" customHeight="1" thickBot="1" x14ac:dyDescent="0.25">
      <c r="A172" s="92" t="s">
        <v>217</v>
      </c>
      <c r="B172" s="753"/>
      <c r="C172" s="753"/>
      <c r="D172" s="753"/>
      <c r="E172" s="753"/>
      <c r="F172" s="754"/>
      <c r="G172" s="755" t="s">
        <v>218</v>
      </c>
      <c r="H172" s="756"/>
      <c r="I172" s="756"/>
      <c r="J172" s="751"/>
      <c r="K172" s="751"/>
      <c r="L172" s="751"/>
      <c r="M172" s="751"/>
      <c r="N172" s="757"/>
      <c r="O172" s="758" t="s">
        <v>219</v>
      </c>
      <c r="P172" s="759"/>
      <c r="Q172" s="751"/>
      <c r="R172" s="751"/>
      <c r="S172" s="751"/>
      <c r="T172" s="751"/>
      <c r="U172" s="751"/>
      <c r="V172" s="751"/>
      <c r="W172" s="751"/>
      <c r="X172" s="751"/>
      <c r="Y172" s="751"/>
      <c r="Z172" s="751"/>
      <c r="AA172" s="751"/>
      <c r="AB172" s="751"/>
      <c r="AC172" s="751"/>
      <c r="AD172" s="751"/>
      <c r="AE172" s="751"/>
      <c r="AF172" s="751"/>
      <c r="AG172" s="752"/>
    </row>
    <row r="173" spans="1:35" ht="32.1" customHeight="1" x14ac:dyDescent="0.2">
      <c r="A173" s="111"/>
      <c r="B173" s="112"/>
      <c r="C173" s="113"/>
      <c r="D173" s="114"/>
      <c r="E173" s="115"/>
      <c r="F173" s="115"/>
      <c r="G173" s="114"/>
      <c r="H173" s="116"/>
      <c r="I173" s="117"/>
      <c r="J173" s="114"/>
      <c r="K173" s="116"/>
      <c r="L173" s="117"/>
      <c r="M173" s="118"/>
      <c r="N173" s="119"/>
      <c r="O173" s="114"/>
      <c r="P173" s="113"/>
      <c r="Q173" s="113"/>
      <c r="R173" s="99"/>
      <c r="S173" s="115"/>
      <c r="T173" s="120"/>
      <c r="U173" s="119"/>
      <c r="V173" s="119"/>
      <c r="W173" s="119"/>
      <c r="X173" s="119"/>
      <c r="Y173" s="119"/>
      <c r="Z173" s="120"/>
      <c r="AA173" s="120"/>
      <c r="AB173" s="120"/>
      <c r="AC173" s="119"/>
      <c r="AD173" s="120"/>
      <c r="AE173" s="120"/>
      <c r="AF173" s="121"/>
      <c r="AG173" s="122"/>
      <c r="AI173" s="87">
        <f>B173</f>
        <v>0</v>
      </c>
    </row>
    <row r="174" spans="1:35" ht="32.1" customHeight="1" thickBot="1" x14ac:dyDescent="0.25">
      <c r="A174" s="92" t="s">
        <v>217</v>
      </c>
      <c r="B174" s="753"/>
      <c r="C174" s="753"/>
      <c r="D174" s="753"/>
      <c r="E174" s="753"/>
      <c r="F174" s="754"/>
      <c r="G174" s="755" t="s">
        <v>218</v>
      </c>
      <c r="H174" s="756"/>
      <c r="I174" s="756"/>
      <c r="J174" s="751"/>
      <c r="K174" s="751"/>
      <c r="L174" s="751"/>
      <c r="M174" s="751"/>
      <c r="N174" s="757"/>
      <c r="O174" s="758" t="s">
        <v>219</v>
      </c>
      <c r="P174" s="759"/>
      <c r="Q174" s="751"/>
      <c r="R174" s="751"/>
      <c r="S174" s="751"/>
      <c r="T174" s="751"/>
      <c r="U174" s="751"/>
      <c r="V174" s="751"/>
      <c r="W174" s="751"/>
      <c r="X174" s="751"/>
      <c r="Y174" s="751"/>
      <c r="Z174" s="751"/>
      <c r="AA174" s="751"/>
      <c r="AB174" s="751"/>
      <c r="AC174" s="751"/>
      <c r="AD174" s="751"/>
      <c r="AE174" s="751"/>
      <c r="AF174" s="751"/>
      <c r="AG174" s="752"/>
    </row>
    <row r="175" spans="1:35" ht="32.1" customHeight="1" x14ac:dyDescent="0.2">
      <c r="A175" s="111"/>
      <c r="B175" s="112"/>
      <c r="C175" s="113"/>
      <c r="D175" s="114"/>
      <c r="E175" s="115"/>
      <c r="F175" s="115"/>
      <c r="G175" s="114"/>
      <c r="H175" s="116"/>
      <c r="I175" s="117"/>
      <c r="J175" s="114"/>
      <c r="K175" s="116"/>
      <c r="L175" s="117"/>
      <c r="M175" s="118"/>
      <c r="N175" s="119"/>
      <c r="O175" s="114"/>
      <c r="P175" s="113"/>
      <c r="Q175" s="113"/>
      <c r="R175" s="99"/>
      <c r="S175" s="115"/>
      <c r="T175" s="120"/>
      <c r="U175" s="119"/>
      <c r="V175" s="119"/>
      <c r="W175" s="119"/>
      <c r="X175" s="119"/>
      <c r="Y175" s="119"/>
      <c r="Z175" s="120"/>
      <c r="AA175" s="120"/>
      <c r="AB175" s="120"/>
      <c r="AC175" s="119"/>
      <c r="AD175" s="120"/>
      <c r="AE175" s="120"/>
      <c r="AF175" s="121"/>
      <c r="AG175" s="122"/>
      <c r="AI175" s="87">
        <f>B175</f>
        <v>0</v>
      </c>
    </row>
    <row r="176" spans="1:35" ht="32.1" customHeight="1" thickBot="1" x14ac:dyDescent="0.25">
      <c r="A176" s="92" t="s">
        <v>217</v>
      </c>
      <c r="B176" s="753"/>
      <c r="C176" s="753"/>
      <c r="D176" s="753"/>
      <c r="E176" s="753"/>
      <c r="F176" s="754"/>
      <c r="G176" s="755" t="s">
        <v>218</v>
      </c>
      <c r="H176" s="756"/>
      <c r="I176" s="756"/>
      <c r="J176" s="751"/>
      <c r="K176" s="751"/>
      <c r="L176" s="751"/>
      <c r="M176" s="751"/>
      <c r="N176" s="757"/>
      <c r="O176" s="758" t="s">
        <v>219</v>
      </c>
      <c r="P176" s="759"/>
      <c r="Q176" s="751"/>
      <c r="R176" s="751"/>
      <c r="S176" s="751"/>
      <c r="T176" s="751"/>
      <c r="U176" s="751"/>
      <c r="V176" s="751"/>
      <c r="W176" s="751"/>
      <c r="X176" s="751"/>
      <c r="Y176" s="751"/>
      <c r="Z176" s="751"/>
      <c r="AA176" s="751"/>
      <c r="AB176" s="751"/>
      <c r="AC176" s="751"/>
      <c r="AD176" s="751"/>
      <c r="AE176" s="751"/>
      <c r="AF176" s="751"/>
      <c r="AG176" s="752"/>
    </row>
    <row r="177" spans="1:35" ht="32.1" customHeight="1" x14ac:dyDescent="0.2">
      <c r="A177" s="111"/>
      <c r="B177" s="112"/>
      <c r="C177" s="113"/>
      <c r="D177" s="114"/>
      <c r="E177" s="115"/>
      <c r="F177" s="115"/>
      <c r="G177" s="114"/>
      <c r="H177" s="116"/>
      <c r="I177" s="117"/>
      <c r="J177" s="114"/>
      <c r="K177" s="116"/>
      <c r="L177" s="117"/>
      <c r="M177" s="118"/>
      <c r="N177" s="119"/>
      <c r="O177" s="114"/>
      <c r="P177" s="113"/>
      <c r="Q177" s="113"/>
      <c r="R177" s="99"/>
      <c r="S177" s="115"/>
      <c r="T177" s="120"/>
      <c r="U177" s="119"/>
      <c r="V177" s="119"/>
      <c r="W177" s="119"/>
      <c r="X177" s="119"/>
      <c r="Y177" s="119"/>
      <c r="Z177" s="120"/>
      <c r="AA177" s="120"/>
      <c r="AB177" s="120"/>
      <c r="AC177" s="119"/>
      <c r="AD177" s="120"/>
      <c r="AE177" s="120"/>
      <c r="AF177" s="121"/>
      <c r="AG177" s="122"/>
      <c r="AI177" s="87">
        <f>B177</f>
        <v>0</v>
      </c>
    </row>
    <row r="178" spans="1:35" ht="32.1" customHeight="1" thickBot="1" x14ac:dyDescent="0.25">
      <c r="A178" s="92" t="s">
        <v>217</v>
      </c>
      <c r="B178" s="753"/>
      <c r="C178" s="753"/>
      <c r="D178" s="753"/>
      <c r="E178" s="753"/>
      <c r="F178" s="754"/>
      <c r="G178" s="755" t="s">
        <v>218</v>
      </c>
      <c r="H178" s="756"/>
      <c r="I178" s="756"/>
      <c r="J178" s="751"/>
      <c r="K178" s="751"/>
      <c r="L178" s="751"/>
      <c r="M178" s="751"/>
      <c r="N178" s="757"/>
      <c r="O178" s="758" t="s">
        <v>219</v>
      </c>
      <c r="P178" s="759"/>
      <c r="Q178" s="751"/>
      <c r="R178" s="751"/>
      <c r="S178" s="751"/>
      <c r="T178" s="751"/>
      <c r="U178" s="751"/>
      <c r="V178" s="751"/>
      <c r="W178" s="751"/>
      <c r="X178" s="751"/>
      <c r="Y178" s="751"/>
      <c r="Z178" s="751"/>
      <c r="AA178" s="751"/>
      <c r="AB178" s="751"/>
      <c r="AC178" s="751"/>
      <c r="AD178" s="751"/>
      <c r="AE178" s="751"/>
      <c r="AF178" s="751"/>
      <c r="AG178" s="752"/>
    </row>
    <row r="179" spans="1:35" ht="32.1" customHeight="1" x14ac:dyDescent="0.2">
      <c r="A179" s="111"/>
      <c r="B179" s="112"/>
      <c r="C179" s="113"/>
      <c r="D179" s="114"/>
      <c r="E179" s="115"/>
      <c r="F179" s="115"/>
      <c r="G179" s="114"/>
      <c r="H179" s="116"/>
      <c r="I179" s="117"/>
      <c r="J179" s="114"/>
      <c r="K179" s="116"/>
      <c r="L179" s="117"/>
      <c r="M179" s="118"/>
      <c r="N179" s="119"/>
      <c r="O179" s="114"/>
      <c r="P179" s="113"/>
      <c r="Q179" s="113"/>
      <c r="R179" s="99"/>
      <c r="S179" s="115"/>
      <c r="T179" s="120"/>
      <c r="U179" s="119"/>
      <c r="V179" s="119"/>
      <c r="W179" s="119"/>
      <c r="X179" s="119"/>
      <c r="Y179" s="119"/>
      <c r="Z179" s="120"/>
      <c r="AA179" s="120"/>
      <c r="AB179" s="120"/>
      <c r="AC179" s="119"/>
      <c r="AD179" s="120"/>
      <c r="AE179" s="120"/>
      <c r="AF179" s="121"/>
      <c r="AG179" s="122"/>
      <c r="AI179" s="87">
        <f>B179</f>
        <v>0</v>
      </c>
    </row>
    <row r="180" spans="1:35" ht="32.1" customHeight="1" thickBot="1" x14ac:dyDescent="0.25">
      <c r="A180" s="92" t="s">
        <v>217</v>
      </c>
      <c r="B180" s="753"/>
      <c r="C180" s="753"/>
      <c r="D180" s="753"/>
      <c r="E180" s="753"/>
      <c r="F180" s="754"/>
      <c r="G180" s="755" t="s">
        <v>218</v>
      </c>
      <c r="H180" s="756"/>
      <c r="I180" s="756"/>
      <c r="J180" s="751"/>
      <c r="K180" s="751"/>
      <c r="L180" s="751"/>
      <c r="M180" s="751"/>
      <c r="N180" s="757"/>
      <c r="O180" s="758" t="s">
        <v>219</v>
      </c>
      <c r="P180" s="759"/>
      <c r="Q180" s="751"/>
      <c r="R180" s="751"/>
      <c r="S180" s="751"/>
      <c r="T180" s="751"/>
      <c r="U180" s="751"/>
      <c r="V180" s="751"/>
      <c r="W180" s="751"/>
      <c r="X180" s="751"/>
      <c r="Y180" s="751"/>
      <c r="Z180" s="751"/>
      <c r="AA180" s="751"/>
      <c r="AB180" s="751"/>
      <c r="AC180" s="751"/>
      <c r="AD180" s="751"/>
      <c r="AE180" s="751"/>
      <c r="AF180" s="751"/>
      <c r="AG180" s="752"/>
    </row>
    <row r="181" spans="1:35" ht="32.1" customHeight="1" x14ac:dyDescent="0.2">
      <c r="A181" s="111"/>
      <c r="B181" s="112"/>
      <c r="C181" s="113"/>
      <c r="D181" s="114"/>
      <c r="E181" s="115"/>
      <c r="F181" s="115"/>
      <c r="G181" s="114"/>
      <c r="H181" s="116"/>
      <c r="I181" s="117"/>
      <c r="J181" s="114"/>
      <c r="K181" s="116"/>
      <c r="L181" s="117"/>
      <c r="M181" s="118"/>
      <c r="N181" s="119"/>
      <c r="O181" s="114"/>
      <c r="P181" s="113"/>
      <c r="Q181" s="113"/>
      <c r="R181" s="99"/>
      <c r="S181" s="115"/>
      <c r="T181" s="120"/>
      <c r="U181" s="119"/>
      <c r="V181" s="119"/>
      <c r="W181" s="119"/>
      <c r="X181" s="119"/>
      <c r="Y181" s="119"/>
      <c r="Z181" s="120"/>
      <c r="AA181" s="120"/>
      <c r="AB181" s="120"/>
      <c r="AC181" s="119"/>
      <c r="AD181" s="120"/>
      <c r="AE181" s="120"/>
      <c r="AF181" s="121"/>
      <c r="AG181" s="122"/>
      <c r="AI181" s="87">
        <f>B181</f>
        <v>0</v>
      </c>
    </row>
    <row r="182" spans="1:35" ht="32.1" customHeight="1" thickBot="1" x14ac:dyDescent="0.25">
      <c r="A182" s="92" t="s">
        <v>217</v>
      </c>
      <c r="B182" s="753"/>
      <c r="C182" s="753"/>
      <c r="D182" s="753"/>
      <c r="E182" s="753"/>
      <c r="F182" s="754"/>
      <c r="G182" s="755" t="s">
        <v>218</v>
      </c>
      <c r="H182" s="756"/>
      <c r="I182" s="756"/>
      <c r="J182" s="751"/>
      <c r="K182" s="751"/>
      <c r="L182" s="751"/>
      <c r="M182" s="751"/>
      <c r="N182" s="757"/>
      <c r="O182" s="758" t="s">
        <v>219</v>
      </c>
      <c r="P182" s="759"/>
      <c r="Q182" s="751"/>
      <c r="R182" s="751"/>
      <c r="S182" s="751"/>
      <c r="T182" s="751"/>
      <c r="U182" s="751"/>
      <c r="V182" s="751"/>
      <c r="W182" s="751"/>
      <c r="X182" s="751"/>
      <c r="Y182" s="751"/>
      <c r="Z182" s="751"/>
      <c r="AA182" s="751"/>
      <c r="AB182" s="751"/>
      <c r="AC182" s="751"/>
      <c r="AD182" s="751"/>
      <c r="AE182" s="751"/>
      <c r="AF182" s="751"/>
      <c r="AG182" s="752"/>
    </row>
  </sheetData>
  <sheetProtection selectLockedCells="1"/>
  <mergeCells count="480">
    <mergeCell ref="AC2:AF6"/>
    <mergeCell ref="B18:F18"/>
    <mergeCell ref="G18:I18"/>
    <mergeCell ref="J18:N18"/>
    <mergeCell ref="O18:P18"/>
    <mergeCell ref="Q18:AG18"/>
    <mergeCell ref="Q12:Q14"/>
    <mergeCell ref="R12:R14"/>
    <mergeCell ref="S12:S14"/>
    <mergeCell ref="N2:X2"/>
    <mergeCell ref="N3:X3"/>
    <mergeCell ref="N4:X4"/>
    <mergeCell ref="N5:X5"/>
    <mergeCell ref="AC9:AG9"/>
    <mergeCell ref="AC10:AG11"/>
    <mergeCell ref="G12:L12"/>
    <mergeCell ref="J16:N16"/>
    <mergeCell ref="AC7:AG8"/>
    <mergeCell ref="AF12:AF14"/>
    <mergeCell ref="O16:P16"/>
    <mergeCell ref="X13:X14"/>
    <mergeCell ref="T12:T14"/>
    <mergeCell ref="U12:U14"/>
    <mergeCell ref="V13:V14"/>
    <mergeCell ref="A7:A10"/>
    <mergeCell ref="B7:K7"/>
    <mergeCell ref="L7:M10"/>
    <mergeCell ref="N7:S7"/>
    <mergeCell ref="B8:K8"/>
    <mergeCell ref="N8:S8"/>
    <mergeCell ref="B11:K11"/>
    <mergeCell ref="L11:M11"/>
    <mergeCell ref="Z9:AB9"/>
    <mergeCell ref="B9:K10"/>
    <mergeCell ref="N9:S10"/>
    <mergeCell ref="N11:S11"/>
    <mergeCell ref="T9:V9"/>
    <mergeCell ref="W10:Y11"/>
    <mergeCell ref="Z7:AB8"/>
    <mergeCell ref="W9:Y9"/>
    <mergeCell ref="T10:V11"/>
    <mergeCell ref="T7:V8"/>
    <mergeCell ref="W7:Y8"/>
    <mergeCell ref="Z10:AB11"/>
    <mergeCell ref="A12:A14"/>
    <mergeCell ref="N12:N14"/>
    <mergeCell ref="H14:I14"/>
    <mergeCell ref="G13:I13"/>
    <mergeCell ref="J13:L13"/>
    <mergeCell ref="M12:M14"/>
    <mergeCell ref="Q20:AG20"/>
    <mergeCell ref="V12:AC12"/>
    <mergeCell ref="B16:F16"/>
    <mergeCell ref="Q16:AG16"/>
    <mergeCell ref="G16:I16"/>
    <mergeCell ref="K14:L14"/>
    <mergeCell ref="B12:B14"/>
    <mergeCell ref="C12:C14"/>
    <mergeCell ref="D12:D14"/>
    <mergeCell ref="E12:F13"/>
    <mergeCell ref="Y13:Y14"/>
    <mergeCell ref="Z13:Z14"/>
    <mergeCell ref="AA13:AA14"/>
    <mergeCell ref="AB13:AB14"/>
    <mergeCell ref="AD12:AD14"/>
    <mergeCell ref="AE12:AE14"/>
    <mergeCell ref="AC13:AC14"/>
    <mergeCell ref="AG12:AG14"/>
    <mergeCell ref="B22:F22"/>
    <mergeCell ref="G22:I22"/>
    <mergeCell ref="J22:N22"/>
    <mergeCell ref="O22:P22"/>
    <mergeCell ref="B20:F20"/>
    <mergeCell ref="G20:I20"/>
    <mergeCell ref="J20:N20"/>
    <mergeCell ref="O20:P20"/>
    <mergeCell ref="Q22:AG22"/>
    <mergeCell ref="Q24:AG24"/>
    <mergeCell ref="B26:F26"/>
    <mergeCell ref="G26:I26"/>
    <mergeCell ref="J26:N26"/>
    <mergeCell ref="O26:P26"/>
    <mergeCell ref="Q26:AG26"/>
    <mergeCell ref="B24:F24"/>
    <mergeCell ref="G24:I24"/>
    <mergeCell ref="J24:N24"/>
    <mergeCell ref="O24:P24"/>
    <mergeCell ref="Q28:AG28"/>
    <mergeCell ref="B30:F30"/>
    <mergeCell ref="G30:I30"/>
    <mergeCell ref="J30:N30"/>
    <mergeCell ref="O30:P30"/>
    <mergeCell ref="Q30:AG30"/>
    <mergeCell ref="B28:F28"/>
    <mergeCell ref="G28:I28"/>
    <mergeCell ref="J28:N28"/>
    <mergeCell ref="O28:P28"/>
    <mergeCell ref="Q32:AG32"/>
    <mergeCell ref="B34:F34"/>
    <mergeCell ref="G34:I34"/>
    <mergeCell ref="J34:N34"/>
    <mergeCell ref="O34:P34"/>
    <mergeCell ref="Q34:AG34"/>
    <mergeCell ref="B32:F32"/>
    <mergeCell ref="G32:I32"/>
    <mergeCell ref="J32:N32"/>
    <mergeCell ref="O32:P32"/>
    <mergeCell ref="Q36:AG36"/>
    <mergeCell ref="B38:F38"/>
    <mergeCell ref="G38:I38"/>
    <mergeCell ref="J38:N38"/>
    <mergeCell ref="O38:P38"/>
    <mergeCell ref="Q38:AG38"/>
    <mergeCell ref="B36:F36"/>
    <mergeCell ref="G36:I36"/>
    <mergeCell ref="J36:N36"/>
    <mergeCell ref="O36:P36"/>
    <mergeCell ref="Q40:AG40"/>
    <mergeCell ref="B42:F42"/>
    <mergeCell ref="G42:I42"/>
    <mergeCell ref="J42:N42"/>
    <mergeCell ref="O42:P42"/>
    <mergeCell ref="Q42:AG42"/>
    <mergeCell ref="B40:F40"/>
    <mergeCell ref="G40:I40"/>
    <mergeCell ref="J40:N40"/>
    <mergeCell ref="O40:P40"/>
    <mergeCell ref="Q44:AG44"/>
    <mergeCell ref="B46:F46"/>
    <mergeCell ref="G46:I46"/>
    <mergeCell ref="J46:N46"/>
    <mergeCell ref="O46:P46"/>
    <mergeCell ref="Q46:AG46"/>
    <mergeCell ref="B44:F44"/>
    <mergeCell ref="G44:I44"/>
    <mergeCell ref="J44:N44"/>
    <mergeCell ref="O44:P44"/>
    <mergeCell ref="Q48:AG48"/>
    <mergeCell ref="B50:F50"/>
    <mergeCell ref="G50:I50"/>
    <mergeCell ref="J50:N50"/>
    <mergeCell ref="O50:P50"/>
    <mergeCell ref="Q50:AG50"/>
    <mergeCell ref="B48:F48"/>
    <mergeCell ref="G48:I48"/>
    <mergeCell ref="J48:N48"/>
    <mergeCell ref="O48:P48"/>
    <mergeCell ref="Q52:AG52"/>
    <mergeCell ref="B54:F54"/>
    <mergeCell ref="G54:I54"/>
    <mergeCell ref="J54:N54"/>
    <mergeCell ref="O54:P54"/>
    <mergeCell ref="Q54:AG54"/>
    <mergeCell ref="B52:F52"/>
    <mergeCell ref="G52:I52"/>
    <mergeCell ref="J52:N52"/>
    <mergeCell ref="O52:P52"/>
    <mergeCell ref="Q56:AG56"/>
    <mergeCell ref="B58:F58"/>
    <mergeCell ref="G58:I58"/>
    <mergeCell ref="J58:N58"/>
    <mergeCell ref="O58:P58"/>
    <mergeCell ref="Q58:AG58"/>
    <mergeCell ref="B56:F56"/>
    <mergeCell ref="G56:I56"/>
    <mergeCell ref="J56:N56"/>
    <mergeCell ref="O56:P56"/>
    <mergeCell ref="Q60:AG60"/>
    <mergeCell ref="B62:F62"/>
    <mergeCell ref="G62:I62"/>
    <mergeCell ref="J62:N62"/>
    <mergeCell ref="O62:P62"/>
    <mergeCell ref="Q62:AG62"/>
    <mergeCell ref="B60:F60"/>
    <mergeCell ref="G60:I60"/>
    <mergeCell ref="J60:N60"/>
    <mergeCell ref="O60:P60"/>
    <mergeCell ref="Q64:AG64"/>
    <mergeCell ref="B66:F66"/>
    <mergeCell ref="G66:I66"/>
    <mergeCell ref="J66:N66"/>
    <mergeCell ref="O66:P66"/>
    <mergeCell ref="Q66:AG66"/>
    <mergeCell ref="B64:F64"/>
    <mergeCell ref="G64:I64"/>
    <mergeCell ref="J64:N64"/>
    <mergeCell ref="O64:P64"/>
    <mergeCell ref="Q68:AG68"/>
    <mergeCell ref="B70:F70"/>
    <mergeCell ref="G70:I70"/>
    <mergeCell ref="J70:N70"/>
    <mergeCell ref="O70:P70"/>
    <mergeCell ref="Q70:AG70"/>
    <mergeCell ref="B68:F68"/>
    <mergeCell ref="G68:I68"/>
    <mergeCell ref="J68:N68"/>
    <mergeCell ref="O68:P68"/>
    <mergeCell ref="Q72:AG72"/>
    <mergeCell ref="B74:F74"/>
    <mergeCell ref="G74:I74"/>
    <mergeCell ref="J74:N74"/>
    <mergeCell ref="O74:P74"/>
    <mergeCell ref="Q74:AG74"/>
    <mergeCell ref="B72:F72"/>
    <mergeCell ref="G72:I72"/>
    <mergeCell ref="J72:N72"/>
    <mergeCell ref="O72:P72"/>
    <mergeCell ref="Q76:AG76"/>
    <mergeCell ref="B78:F78"/>
    <mergeCell ref="G78:I78"/>
    <mergeCell ref="J78:N78"/>
    <mergeCell ref="O78:P78"/>
    <mergeCell ref="Q78:AG78"/>
    <mergeCell ref="B76:F76"/>
    <mergeCell ref="G76:I76"/>
    <mergeCell ref="J76:N76"/>
    <mergeCell ref="O76:P76"/>
    <mergeCell ref="Q80:AG80"/>
    <mergeCell ref="B82:F82"/>
    <mergeCell ref="G82:I82"/>
    <mergeCell ref="J82:N82"/>
    <mergeCell ref="O82:P82"/>
    <mergeCell ref="Q82:AG82"/>
    <mergeCell ref="B80:F80"/>
    <mergeCell ref="G80:I80"/>
    <mergeCell ref="J80:N80"/>
    <mergeCell ref="O80:P80"/>
    <mergeCell ref="Q84:AG84"/>
    <mergeCell ref="B86:F86"/>
    <mergeCell ref="G86:I86"/>
    <mergeCell ref="J86:N86"/>
    <mergeCell ref="O86:P86"/>
    <mergeCell ref="Q86:AG86"/>
    <mergeCell ref="B84:F84"/>
    <mergeCell ref="G84:I84"/>
    <mergeCell ref="J84:N84"/>
    <mergeCell ref="O84:P84"/>
    <mergeCell ref="Q88:AG88"/>
    <mergeCell ref="B90:F90"/>
    <mergeCell ref="G90:I90"/>
    <mergeCell ref="J90:N90"/>
    <mergeCell ref="O90:P90"/>
    <mergeCell ref="Q90:AG90"/>
    <mergeCell ref="B88:F88"/>
    <mergeCell ref="G88:I88"/>
    <mergeCell ref="J88:N88"/>
    <mergeCell ref="O88:P88"/>
    <mergeCell ref="Q92:AG92"/>
    <mergeCell ref="B94:F94"/>
    <mergeCell ref="G94:I94"/>
    <mergeCell ref="J94:N94"/>
    <mergeCell ref="O94:P94"/>
    <mergeCell ref="Q94:AG94"/>
    <mergeCell ref="B92:F92"/>
    <mergeCell ref="G92:I92"/>
    <mergeCell ref="J92:N92"/>
    <mergeCell ref="O92:P92"/>
    <mergeCell ref="Q96:AG96"/>
    <mergeCell ref="B98:F98"/>
    <mergeCell ref="G98:I98"/>
    <mergeCell ref="J98:N98"/>
    <mergeCell ref="O98:P98"/>
    <mergeCell ref="Q98:AG98"/>
    <mergeCell ref="B96:F96"/>
    <mergeCell ref="G96:I96"/>
    <mergeCell ref="J96:N96"/>
    <mergeCell ref="O96:P96"/>
    <mergeCell ref="Q100:AG100"/>
    <mergeCell ref="B102:F102"/>
    <mergeCell ref="G102:I102"/>
    <mergeCell ref="J102:N102"/>
    <mergeCell ref="O102:P102"/>
    <mergeCell ref="Q102:AG102"/>
    <mergeCell ref="B100:F100"/>
    <mergeCell ref="G100:I100"/>
    <mergeCell ref="J100:N100"/>
    <mergeCell ref="O100:P100"/>
    <mergeCell ref="Q104:AG104"/>
    <mergeCell ref="B106:F106"/>
    <mergeCell ref="G106:I106"/>
    <mergeCell ref="J106:N106"/>
    <mergeCell ref="O106:P106"/>
    <mergeCell ref="Q106:AG106"/>
    <mergeCell ref="B104:F104"/>
    <mergeCell ref="G104:I104"/>
    <mergeCell ref="J104:N104"/>
    <mergeCell ref="O104:P104"/>
    <mergeCell ref="Q108:AG108"/>
    <mergeCell ref="B110:F110"/>
    <mergeCell ref="G110:I110"/>
    <mergeCell ref="J110:N110"/>
    <mergeCell ref="O110:P110"/>
    <mergeCell ref="Q110:AG110"/>
    <mergeCell ref="B108:F108"/>
    <mergeCell ref="G108:I108"/>
    <mergeCell ref="J108:N108"/>
    <mergeCell ref="O108:P108"/>
    <mergeCell ref="Q112:AG112"/>
    <mergeCell ref="B114:F114"/>
    <mergeCell ref="G114:I114"/>
    <mergeCell ref="J114:N114"/>
    <mergeCell ref="O114:P114"/>
    <mergeCell ref="Q114:AG114"/>
    <mergeCell ref="B112:F112"/>
    <mergeCell ref="G112:I112"/>
    <mergeCell ref="J112:N112"/>
    <mergeCell ref="O112:P112"/>
    <mergeCell ref="Q116:AG116"/>
    <mergeCell ref="B118:F118"/>
    <mergeCell ref="G118:I118"/>
    <mergeCell ref="J118:N118"/>
    <mergeCell ref="O118:P118"/>
    <mergeCell ref="Q118:AG118"/>
    <mergeCell ref="B116:F116"/>
    <mergeCell ref="G116:I116"/>
    <mergeCell ref="J116:N116"/>
    <mergeCell ref="O116:P116"/>
    <mergeCell ref="Q120:AG120"/>
    <mergeCell ref="B122:F122"/>
    <mergeCell ref="G122:I122"/>
    <mergeCell ref="J122:N122"/>
    <mergeCell ref="O122:P122"/>
    <mergeCell ref="Q122:AG122"/>
    <mergeCell ref="B120:F120"/>
    <mergeCell ref="G120:I120"/>
    <mergeCell ref="J120:N120"/>
    <mergeCell ref="O120:P120"/>
    <mergeCell ref="Q124:AG124"/>
    <mergeCell ref="B126:F126"/>
    <mergeCell ref="G126:I126"/>
    <mergeCell ref="J126:N126"/>
    <mergeCell ref="O126:P126"/>
    <mergeCell ref="Q126:AG126"/>
    <mergeCell ref="B124:F124"/>
    <mergeCell ref="G124:I124"/>
    <mergeCell ref="J124:N124"/>
    <mergeCell ref="O124:P124"/>
    <mergeCell ref="Q128:AG128"/>
    <mergeCell ref="B130:F130"/>
    <mergeCell ref="G130:I130"/>
    <mergeCell ref="J130:N130"/>
    <mergeCell ref="O130:P130"/>
    <mergeCell ref="Q130:AG130"/>
    <mergeCell ref="B128:F128"/>
    <mergeCell ref="G128:I128"/>
    <mergeCell ref="J128:N128"/>
    <mergeCell ref="O128:P128"/>
    <mergeCell ref="Q132:AG132"/>
    <mergeCell ref="B134:F134"/>
    <mergeCell ref="G134:I134"/>
    <mergeCell ref="J134:N134"/>
    <mergeCell ref="O134:P134"/>
    <mergeCell ref="Q134:AG134"/>
    <mergeCell ref="B132:F132"/>
    <mergeCell ref="G132:I132"/>
    <mergeCell ref="J132:N132"/>
    <mergeCell ref="O132:P132"/>
    <mergeCell ref="Q136:AG136"/>
    <mergeCell ref="B138:F138"/>
    <mergeCell ref="G138:I138"/>
    <mergeCell ref="J138:N138"/>
    <mergeCell ref="O138:P138"/>
    <mergeCell ref="Q138:AG138"/>
    <mergeCell ref="B136:F136"/>
    <mergeCell ref="G136:I136"/>
    <mergeCell ref="J136:N136"/>
    <mergeCell ref="O136:P136"/>
    <mergeCell ref="Q140:AG140"/>
    <mergeCell ref="B142:F142"/>
    <mergeCell ref="G142:I142"/>
    <mergeCell ref="J142:N142"/>
    <mergeCell ref="O142:P142"/>
    <mergeCell ref="Q142:AG142"/>
    <mergeCell ref="B140:F140"/>
    <mergeCell ref="G140:I140"/>
    <mergeCell ref="J140:N140"/>
    <mergeCell ref="O140:P140"/>
    <mergeCell ref="Q144:AG144"/>
    <mergeCell ref="B146:F146"/>
    <mergeCell ref="G146:I146"/>
    <mergeCell ref="J146:N146"/>
    <mergeCell ref="O146:P146"/>
    <mergeCell ref="Q146:AG146"/>
    <mergeCell ref="B144:F144"/>
    <mergeCell ref="G144:I144"/>
    <mergeCell ref="J144:N144"/>
    <mergeCell ref="O144:P144"/>
    <mergeCell ref="Q148:AG148"/>
    <mergeCell ref="B150:F150"/>
    <mergeCell ref="G150:I150"/>
    <mergeCell ref="J150:N150"/>
    <mergeCell ref="O150:P150"/>
    <mergeCell ref="Q150:AG150"/>
    <mergeCell ref="B148:F148"/>
    <mergeCell ref="G148:I148"/>
    <mergeCell ref="J148:N148"/>
    <mergeCell ref="O148:P148"/>
    <mergeCell ref="Q152:AG152"/>
    <mergeCell ref="B154:F154"/>
    <mergeCell ref="G154:I154"/>
    <mergeCell ref="J154:N154"/>
    <mergeCell ref="O154:P154"/>
    <mergeCell ref="Q154:AG154"/>
    <mergeCell ref="B152:F152"/>
    <mergeCell ref="G152:I152"/>
    <mergeCell ref="J152:N152"/>
    <mergeCell ref="O152:P152"/>
    <mergeCell ref="Q156:AG156"/>
    <mergeCell ref="B158:F158"/>
    <mergeCell ref="G158:I158"/>
    <mergeCell ref="J158:N158"/>
    <mergeCell ref="O158:P158"/>
    <mergeCell ref="Q158:AG158"/>
    <mergeCell ref="B156:F156"/>
    <mergeCell ref="G156:I156"/>
    <mergeCell ref="J156:N156"/>
    <mergeCell ref="O156:P156"/>
    <mergeCell ref="Q160:AG160"/>
    <mergeCell ref="B162:F162"/>
    <mergeCell ref="G162:I162"/>
    <mergeCell ref="J162:N162"/>
    <mergeCell ref="O162:P162"/>
    <mergeCell ref="Q162:AG162"/>
    <mergeCell ref="B160:F160"/>
    <mergeCell ref="G160:I160"/>
    <mergeCell ref="J160:N160"/>
    <mergeCell ref="O160:P160"/>
    <mergeCell ref="Q164:AG164"/>
    <mergeCell ref="B166:F166"/>
    <mergeCell ref="G166:I166"/>
    <mergeCell ref="J166:N166"/>
    <mergeCell ref="O166:P166"/>
    <mergeCell ref="Q166:AG166"/>
    <mergeCell ref="B164:F164"/>
    <mergeCell ref="G164:I164"/>
    <mergeCell ref="J164:N164"/>
    <mergeCell ref="O164:P164"/>
    <mergeCell ref="Q168:AG168"/>
    <mergeCell ref="B170:F170"/>
    <mergeCell ref="G170:I170"/>
    <mergeCell ref="J170:N170"/>
    <mergeCell ref="O170:P170"/>
    <mergeCell ref="Q170:AG170"/>
    <mergeCell ref="B168:F168"/>
    <mergeCell ref="G168:I168"/>
    <mergeCell ref="J168:N168"/>
    <mergeCell ref="O168:P168"/>
    <mergeCell ref="B174:F174"/>
    <mergeCell ref="G174:I174"/>
    <mergeCell ref="J174:N174"/>
    <mergeCell ref="O174:P174"/>
    <mergeCell ref="Q174:AG174"/>
    <mergeCell ref="B172:F172"/>
    <mergeCell ref="G172:I172"/>
    <mergeCell ref="J172:N172"/>
    <mergeCell ref="O172:P172"/>
    <mergeCell ref="W13:W14"/>
    <mergeCell ref="P12:P14"/>
    <mergeCell ref="O12:O14"/>
    <mergeCell ref="Q180:AG180"/>
    <mergeCell ref="B182:F182"/>
    <mergeCell ref="G182:I182"/>
    <mergeCell ref="J182:N182"/>
    <mergeCell ref="O182:P182"/>
    <mergeCell ref="Q182:AG182"/>
    <mergeCell ref="B180:F180"/>
    <mergeCell ref="G180:I180"/>
    <mergeCell ref="J180:N180"/>
    <mergeCell ref="O180:P180"/>
    <mergeCell ref="Q176:AG176"/>
    <mergeCell ref="B178:F178"/>
    <mergeCell ref="G178:I178"/>
    <mergeCell ref="J178:N178"/>
    <mergeCell ref="O178:P178"/>
    <mergeCell ref="Q178:AG178"/>
    <mergeCell ref="B176:F176"/>
    <mergeCell ref="G176:I176"/>
    <mergeCell ref="J176:N176"/>
    <mergeCell ref="O176:P176"/>
    <mergeCell ref="Q172:AG172"/>
  </mergeCells>
  <phoneticPr fontId="20" type="noConversion"/>
  <dataValidations xWindow="58" yWindow="419" count="38">
    <dataValidation type="list" showInputMessage="1" showErrorMessage="1" errorTitle="Incorrect Door Width Input" error="Input The Correct Nominal Door Width In &quot;Feet&quot; For Only One Leaf Here._x000a__x000a_Please Use The Drop-Down List For Assistance._x000a__x000a_If Ordering A Pair Of Doors, Input The Nominal Door Width In &quot;Feet&quot; For Only One Leaf." promptTitle="Nominal Door Width - Feet" prompt="Please Input The Nominal Door Width In &quot;Feet&quot; Here._x000a__x000a_Use The Drop-Down List For Assistance._x000a__x000a_If Ordering A Pair Of Doors, Input The Nominal Door Width In &quot;Feet&quot; For Only One Leaf." sqref="G15 G175 G177 G179 G19 G17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G167 G169 G171 G173 G181" xr:uid="{00000000-0002-0000-0900-000000000000}">
      <formula1>"1,2,3,4,5"</formula1>
    </dataValidation>
    <dataValidation type="whole" operator="greaterThan" showInputMessage="1" showErrorMessage="1" errorTitle="Incorrect Door Quantity Input" error="Input A Whole Number Larger Than &quot;0&quot;." promptTitle="Door Quantity" prompt="Please Input The Number Of Doors You Wish To Order Here." sqref="B15 B175 B177 B179 B19 B17 B21 B23 B25 B27 B29 B31 B33 B35 B37 B39 B41 B43 B45 B47 B49 B51 B53 B55 B57 B59 B61 B63 B65 B67 B69 B71 B73 B75 B77 B79 B81 B83 B85 B87 B89 B91 B93 B95 B97 B99 B101 B103 B105 B107 B109 B111 B113 B115 B117 B119 B121 B123 B125 B127 B129 B131 B133 B135 B137 B139 B141 B143 B145 B147 B149 B151 B153 B155 B157 B159 B161 B163 B165 B167 B169 B171 B173 B181" xr:uid="{00000000-0002-0000-0900-000001000000}">
      <formula1>0</formula1>
    </dataValidation>
    <dataValidation type="list" showInputMessage="1" showErrorMessage="1" errorTitle="Incorrect Door Series Input" error="Input The Correct Door Series Here._x000a__x000a_Please Use The Drop-Down List For Assistance." promptTitle="Door Series" prompt="Please Input The Door Series Here._x000a__x000a_Use The Drop-Down List For Assistance." sqref="C15 C175 C177 C179 C19 C17 C21 C23 C25 C181 C29 C31 C33 C35 C37 C39 C41 C43 C45 C47 C49 C51 C53 C55 C57 C59 C61 C63 C65 C67 C69 C71 C73 C75 C77 C79 C81 C83 C85 C87 C89 C91 C93 C95 C97 C99 C101 C103 C105 C107 C109 C111 C113 C115 C117 C119 C121 C123 C125 C127 C129 C131 C133 C135 C137 C139 C141 C143 C145 C147 C149 C151 C153 C155 C157 C159 C161 C163 C165 C167 C169 C171 C173 C27" xr:uid="{00000000-0002-0000-0900-000002000000}">
      <formula1>"DL,DE,DP"</formula1>
    </dataValidation>
    <dataValidation type="list" showInputMessage="1" showErrorMessage="1" errorTitle="Incorrect Door Thickness Input" error="Input The Correct Door Thickness Here._x000a__x000a_Please Use The Drop-Down List For Assistance." promptTitle="Door Thickness" prompt="Please Input The Door Thickness Here._x000a__x000a_Use The Drop-Down List For Assistance." sqref="D15 D175 D177 D179 D19 D17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81" xr:uid="{00000000-0002-0000-0900-000003000000}">
      <formula1>"4,8"</formula1>
    </dataValidation>
    <dataValidation type="list" showInputMessage="1" showErrorMessage="1" errorTitle="Incorrect Door Gage Input" error="Input The Correct Gage Of The Door Skins Here._x000a__x000a_Please Use The Drop-Down List for Assistance." promptTitle="Door Skin Gage" prompt="Please Input The Gage Of The Door Skins Here._x000a__x000a_Use The Drop-Down List For Assistance." sqref="O15 O175 O177 O179 O19 O17 O21 O23 O25 O27 O29 O31 O33 O35 O37 O39 O41 O43 O45 O47 O49 O51 O53 O55 O57 O59 O61 O63 O65 O67 O69 O71 O73 O75 O77 O79 O81 O83 O85 O87 O89 O91 O93 O95 O97 O99 O101 O103 O105 O107 O109 O111 O113 O115 O117 O119 O121 O123 O125 O127 O129 O131 O133 O135 O137 O139 O141 O143 O145 O147 O149 O151 O153 O155 O157 O159 O161 O163 O165 O167 O169 O171 O173 O181" xr:uid="{00000000-0002-0000-0900-000004000000}">
      <formula1>"20,18,16,14"</formula1>
    </dataValidation>
    <dataValidation type="list" showInputMessage="1" showErrorMessage="1" errorTitle="Incorrect Door Skin Mat'l. Type" error="Input The Correct Door Skin Material Type Here._x000a__x000a_Please Use The Drop-Down List For Assistance." promptTitle="Door Skin Material Type" prompt="Please Input Door Skin Material Type Here._x000a__x000a_Use Drop-Down List For Assistance." sqref="P181 P175 P177 P179 P19 P17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5" xr:uid="{00000000-0002-0000-0900-000005000000}">
      <formula1>"CRS,A60,G90"</formula1>
    </dataValidation>
    <dataValidation type="list" showInputMessage="1" showErrorMessage="1" errorTitle="Incorrect Door Width Input" error="Input The Correct Nominal Door Width In &quot;Inches&quot; Here._x000a__x000a_Please Use The Drop-Down List For Assistance._x000a__x000a_If Ordering A Pair Of Doors, Input The Nominal Door Width &quot;In Inches&quot; For Only One Leaf." promptTitle="Nominal Door Width - Inches" prompt="Please Input The Nominal Door Width In &quot;Inches&quot; Here._x000a__x000a_Use The Drop-Down List For Assistance._x000a__x000a_If Ordering A Pair Of Doors, Input The Nominal Door Width &quot;In Inches&quot; For Only One Leaf." sqref="H15 H175 H177 H179 H19 H17 H21 H23 H25 H27 H29 H31 H33 H35 H37 H39 H41 H43 H45 H47 H49 H51 H53 H55 H57 H59 H61 H63 H65 H67 H69 H71 H73 H75 H77 H79 H81 H83 H85 H87 H89 H91 H93 H95 H97 H99 H101 H103 H105 H107 H109 H111 H113 H115 H117 H119 H121 H123 H125 H127 H129 H131 H133 H135 H137 H139 H141 H143 H145 H147 H149 H151 H153 H155 H157 H159 H161 H163 H165 H167 H169 H171 H173 H181" xr:uid="{00000000-0002-0000-0900-000006000000}">
      <formula1>"0,1,2,3,4,5,6,7,8,9,10,11"</formula1>
    </dataValidation>
    <dataValidation type="list" showInputMessage="1" showErrorMessage="1" errorTitle="Incorrect Door Width Input" error="Input The Correct Nominal Door Width In &quot;Fractions Of An Inch&quot; Here._x000a__x000a_If &quot;Fractions&quot; Are Not Required, Please Leave This Space Blank._x000a__x000a_Please Use The Drop-Down List For Assistance._x000a__x000a_" promptTitle="Nominal Door Width - Fractions" prompt="Please Input The Nominal Door Width In &quot;Fractions Of An Inch&quot; Here._x000a__x000a_If &quot;Fractions&quot; Are Not Required, Please Leave This Space Blank._x000a__x000a_Use The Drop-Down List For Assistance._x000a__x000a_If Ordering A Pair Of Doors Input The Nominal Door Width For Only One Leaf." sqref="I15 I175 I177 I179 I19 I17 I21 I23 I25 I27 I29 I31 I33 I35 I37 I39 I41 I43 I45 I47 I49 I51 I53 I55 I57 I59 I61 I63 I65 I67 I69 I71 I73 I75 I77 I79 I81 I83 I85 I87 I89 I91 I93 I95 I97 I99 I101 I103 I105 I107 I109 I111 I113 I115 I117 I119 I121 I123 I125 I127 I129 I131 I133 I135 I137 I139 I141 I143 I145 I147 I149 I151 I153 I155 I157 I159 I161 I163 I165 I167 I169 I171 I173 I181" xr:uid="{00000000-0002-0000-0900-000007000000}">
      <formula1>"-----,1/16,1/8,3/16,1/4,5/16,3/8,7/16,1/2,9/16,5/8,11/16,3/4,13/16,7/8,15/16"</formula1>
    </dataValidation>
    <dataValidation type="list" showInputMessage="1" showErrorMessage="1" errorTitle="Incorrect Door Height Input" error="Input The Correct Nominal Door Height In &quot;Feet&quot; Here._x000a__x000a_Please Use The Drop-Down List For Assistance." promptTitle="Nominal Door Height - Feet" prompt="Please Input The Nominal Door Height In &quot;Feet&quot; Here._x000a__x000a_Use The Drop-Down List For Assistance." sqref="J15 J175 J177 J179 J19 J17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81" xr:uid="{00000000-0002-0000-0900-000008000000}">
      <formula1>"1,2,3,4,5,6,7,8,9,10"</formula1>
    </dataValidation>
    <dataValidation type="list" showInputMessage="1" showErrorMessage="1" errorTitle="Incorrect Door Height Input" error="Input The Correct Nominal Door Height In &quot;Inches&quot; Here._x000a__x000a_Please Use The Drop-Down List For Assistance." promptTitle="Nominal Door Height - Inches" prompt="Please Input The Nominal Door Height In &quot;Inches&quot; Here._x000a__x000a_Use The Drop-Down List For Assistance." sqref="K15 K175 K177 K179 K19 K17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81" xr:uid="{00000000-0002-0000-0900-000009000000}">
      <formula1>"0,1,2,3,4,5,6,7,8,9,10,11"</formula1>
    </dataValidation>
    <dataValidation type="list" showInputMessage="1" showErrorMessage="1" errorTitle="Incorrect Door Core Type Input" error="Input The Correct Door Core Type Here._x000a__x000a_Please Use The Drop-Down List For Assistance." promptTitle="Door Core Type" prompt="Please Input The Door Core Type Here._x000a__x000a_Use Drop-Down List For Assistance._x000a__x000a_Republic's Standard Core Material Is Honeycomb Core." sqref="Q15 Q175 Q177 Q179 Q19 Q17 Q21 Q23 Q25 Q181 Q29 Q31 Q33 Q35 Q37 Q39 Q41 Q43 Q45 Q47 Q49 Q51 Q53 Q55 Q57 Q59 Q61 Q63 Q65 Q67 Q69 Q71 Q73 Q75 Q77 Q79 Q81 Q83 Q85 Q87 Q89 Q91 Q93 Q95 Q97 Q99 Q101 Q103 Q105 Q107 Q109 Q111 Q113 Q115 Q117 Q119 Q121 Q123 Q125 Q127 Q129 Q131 Q133 Q135 Q137 Q139 Q141 Q143 Q145 Q147 Q149 Q151 Q153 Q155 Q157 Q159 Q161 Q163 Q165 Q167 Q169 Q171 Q173" xr:uid="{00000000-0002-0000-0900-00000A000000}">
      <formula1>"HC,INS,URT,TR,SS"</formula1>
    </dataValidation>
    <dataValidation type="list" showInputMessage="1" showErrorMessage="1" errorTitle="Incorrect Hinge Type Input" error="Input The Correct Hinge Type Here._x000a__x000a_Please Use The Drop-Down List For Assistance." promptTitle="Hinge Type" prompt="Please Input The Hinge Type Here._x000a__x000a_Use The Drop-Down List For Assistance._x000a__x000a_Republic's Standard Hinge Prep. Is For 4-1/2&quot; Standard Weight Hinges." sqref="T15 T173 T175 T177 T179 T17 T19 T21 T23 T25 T181 T29 T31 T33 T35 T37 T39 T41 T43 T45 T47 T49 T51 T53 T55 T57 T59 T61 T63 T65 T67 T69 T71 T73 T75 T77 T79 T81 T83 T85 T87 T89 T91 T93 T95 T97 T99 T101 T103 T105 T107 T109 T111 T113 T115 T117 T119 T121 T123 T125 T127 T129 T131 T133 T135 T137 T139 T141 T143 T145 T171 T149 T151 T153 T155 T157 T159 T161 T163 T165 T167 T169" xr:uid="{00000000-0002-0000-0900-00000B000000}">
      <formula1>"3-1/2,4,4-1/2S,4-1/2H,5S,5H,OH,UNIFIT,SEE NOTES"</formula1>
    </dataValidation>
    <dataValidation type="list" showInputMessage="1" showErrorMessage="1" errorTitle="Incorrect Manufacturer Input" error="Input The Correct Lock Manufacturer Here._x000a__x000a_Please Use The Drop-Down List For Assistance." promptTitle="Hardware Manufacturer" prompt="Please Input The Hardware Manufacturer Here._x000a__x000a_Use The Drop-Down List For Assistance." sqref="W15 W175 W177 W179 W19 W17 W21 W23 W25 W27 W29 W31 W33 W35 W37 W39 W41 W43 W45 W47 W49 W51 W53 W55 W57 W59 W61 W63 W65 W67 W69 W71 W73 W75 W77 W79 W81 W83 W85 W87 W89 W91 W93 W95 W97 W99 W101 W103 W105 W107 W109 W111 W113 W115 W117 W119 W121 W123 W125 W127 W129 W131 W133 W135 W137 W139 W141 W143 W145 W147 W149 W151 W153 W155 W157 W159 W161 W163 W165 W167 W169 W171 W173 W181" xr:uid="{00000000-0002-0000-0900-00000C000000}">
      <formula1>"SCH,A-RITE,F/A,VON DUP,YALE,SEE NOTES"</formula1>
    </dataValidation>
    <dataValidation showDropDown="1" showInputMessage="1" showErrorMessage="1" promptTitle="Lock Model Number" prompt="Please Input The Lock Model Number Here." sqref="X15 X175 X177 X179 X19 X17 X21 X23 X25 X27 X29 X31 X33 X35 X37 X39 X41 X43 X45 X47 X49 X51 X53 X55 X57 X59 X61 X63 X65 X67 X69 X71 X73 X75 X77 X79 X81 X83 X85 X87 X89 X91 X93 X95 X97 X99 X101 X103 X105 X107 X109 X111 X113 X115 X117 X119 X121 X123 X125 X127 X129 X131 X133 X135 X137 X139 X141 X143 X145 X147 X149 X151 X153 X155 X157 X159 X161 X163 X165 X167 X169 X171 X173 X181" xr:uid="{00000000-0002-0000-0900-00000D000000}"/>
    <dataValidation type="list" showInputMessage="1" showErrorMessage="1" errorTitle="Incorrect Fire Labeling Type" error="Input The Correct Fire Labeling Type Here._x000a__x000a_Please Use The Drop-Down List For Assistance." promptTitle="Fire Labeling Type" prompt="Please Input The Fire Labeling Type Here._x000a__x000a_Use The Drop-Down List For Assistance." sqref="E15 E175 E177 E179 E19 E17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 E161 E163 E165 E167 E169 E171 E173 E181" xr:uid="{00000000-0002-0000-0900-00000E000000}">
      <formula1>"----,UL,UL-M,WH"</formula1>
    </dataValidation>
    <dataValidation allowBlank="1" showInputMessage="1" showErrorMessage="1" promptTitle="Item Or Mark Number" prompt="Please Input The &quot;Item Number&quot; Or &quot;Mark Numbers&quot; Here._x000a__x000a_Approximately (4) Mark Numbers Will Fit In The Space Provided" sqref="A15 A175 A177 A179 A19 A17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81" xr:uid="{00000000-0002-0000-0900-00000F000000}"/>
    <dataValidation type="list" showInputMessage="1" showErrorMessage="1" errorTitle="Incorrect Dead Lock Loc." error="Input The Correct Deadlock Location Here._x000a__x000a_Please Use The Drop-Down List For Assistance." promptTitle="Deadlock Location" prompt="Please Input The Deadlock Location Here._x000a__x000a_Use The Drop-Down List For Assistance._x000a__x000a_The Deadlock Prep Will Consist Of A Govt. 161 Prep Unless Otherwise Specified In The Notes." sqref="AD15 AD175 AD177 AD179 AD19 AD17 AD21 AD23 AD25 AD27 AD29 AD31 AD33 AD35 AD37 AD39 AD41 AD43 AD45 AD47 AD49 AD51 AD53 AD55 AD57 AD59 AD61 AD63 AD65 AD67 AD69 AD71 AD73 AD75 AD77 AD79 AD81 AD83 AD85 AD87 AD89 AD91 AD93 AD95 AD97 AD99 AD101 AD103 AD105 AD107 AD109 AD111 AD113 AD115 AD117 AD119 AD121 AD123 AD125 AD127 AD129 AD131 AD133 AD135 AD137 AD139 AD141 AD143 AD145 AD147 AD149 AD151 AD153 AD155 AD157 AD159 AD161 AD163 AD165 AD167 AD169 AD171 AD173 AD181" xr:uid="{00000000-0002-0000-0900-000010000000}">
      <formula1>"----,48"" AFF,60"" AFF,SEE NOTES"</formula1>
    </dataValidation>
    <dataValidation type="list" showInputMessage="1" showErrorMessage="1" errorTitle="Incorrect Hinge &amp; Lock Loc." error="Input The Correct Manufacturer's Hinge Locations Here._x000a__x000a_Please Use The Drop-Down List For Assistance." promptTitle="Hinge Locations" prompt="Please Input The Manufacturer's Hinge Locations Here._x000a__x000a_Use The Drop-Down List For Assistance." sqref="U15 U175 U177 U179 U19 U17 U21 U23 U25 U27 U29 U31 U33 U35 U37 U39 U41 U43 U45 U47 U49 U51 U53 U55 U57 U59 U61 U63 U65 U67 U69 U71 U73 U75 U77 U79 U81 U83 U85 U87 U89 U91 U93 U95 U97 U99 U101 U103 U105 U107 U109 U111 U113 U115 U117 U119 U121 U123 U125 U127 U129 U131 U133 U135 U137 U139 U141 U143 U145 U147 U149 U151 U153 U155 U157 U159 U161 U163 U165 U167 U169 U171 U173 U181" xr:uid="{00000000-0002-0000-0900-000011000000}">
      <formula1>"RBP,SEE NOTES,AW,STL,CE,CUR,BM,DS,KW,MK,PI,SM"</formula1>
    </dataValidation>
    <dataValidation type="list" showInputMessage="1" showErrorMessage="1" errorTitle="Incorrect Lock Type Input" error="Input The Correct Lock Type Here._x000a__x000a_Please Use The Drop-Down List For Assistance." promptTitle="Lock Type" prompt="Please Input The Lock Type Here._x000a__x000a_Use The Drop-Down List For Assistance." sqref="V15 V175 V177 V179 V19 V17 V21 V23 V25 V27 V29 V31 V33 V35 V37 V39 V41 V43 V45 V47 V49 V51 V53 V55 V57 V59 V61 V63 V65 V67 V69 V71 V73 V75 V77 V79 V81 V83 V85 V87 V89 V91 V93 V95 V97 V99 V101 V103 V105 V107 V109 V111 V113 V115 V117 V119 V121 V123 V125 V127 V129 V131 V133 V135 V137 V139 V141 V143 V145 V147 V149 V151 V153 V155 V157 V159 V161 V163 V165 V167 V169 V171 V173 V181" xr:uid="{00000000-0002-0000-0900-000012000000}">
      <formula1>"CH,161DT,M,MOL,OL,OHOL,SEE NOTES"</formula1>
    </dataValidation>
    <dataValidation type="list" showInputMessage="1" showErrorMessage="1" errorTitle="Incorrect Lock Type Input" error="Input The Correct Lock Type Here._x000a__x000a_Please Use The Drop-Down List For Assistance." promptTitle="Lock Backset" prompt="Please Input The Lock Backset Here._x000a__x000a_Use The Drop-Down List For Assistance._x000a__x000a_Republic's Standard Backset Is 2-3/4&quot;." sqref="Z15 Z175 Z177 Z179 Z19 Z17 Z21 Z23 Z25 Z27 Z29 Z31 Z33 Z35 Z37 Z39 Z41 Z43 Z45 Z47 Z49 Z51 Z53 Z55 Z57 Z59 Z61 Z63 Z65 Z67 Z69 Z71 Z73 Z75 Z77 Z79 Z81 Z83 Z85 Z87 Z89 Z91 Z93 Z95 Z97 Z99 Z101 Z103 Z105 Z107 Z109 Z111 Z113 Z115 Z117 Z119 Z121 Z123 Z125 Z127 Z129 Z131 Z133 Z135 Z137 Z139 Z141 Z143 Z145 Z147 Z149 Z151 Z153 Z155 Z157 Z159 Z161 Z163 Z165 Z167 Z169 Z171 Z173 Z181" xr:uid="{00000000-0002-0000-0900-000013000000}">
      <formula1>"2-3/4,2-3/8,SEE NOTES"</formula1>
    </dataValidation>
    <dataValidation showDropDown="1" showInputMessage="1" showErrorMessage="1" promptTitle="Lock Trim Number" prompt="Please Input The Lock Trim Number Here." sqref="Y15 Y175 Y177 Y179 Y19 Y17 Y21 Y23 Y25 Y27 Y29 Y31 Y33 Y35 Y37 Y39 Y41 Y43 Y45 Y47 Y49 Y51 Y53 Y55 Y57 Y59 Y61 Y63 Y65 Y67 Y69 Y71 Y73 Y75 Y77 Y79 Y81 Y83 Y85 Y87 Y89 Y91 Y93 Y95 Y97 Y99 Y101 Y103 Y105 Y107 Y109 Y111 Y113 Y115 Y117 Y119 Y121 Y123 Y125 Y127 Y129 Y131 Y133 Y135 Y137 Y139 Y141 Y143 Y145 Y147 Y149 Y151 Y153 Y155 Y157 Y159 Y161 Y163 Y165 Y167 Y169 Y171 Y173 Y181" xr:uid="{00000000-0002-0000-0900-000014000000}"/>
    <dataValidation showInputMessage="1" showErrorMessage="1" errorTitle="Incorrect Hinge &amp; Lock Loc." error="Input The Correct Manufacturer's Hinge &amp; Lock Locations Here._x000a__x000a_Please Use The Drop-Down List For Assistance." promptTitle="Lock Or Strike Location" prompt="Please Input The Lock Or Strike Location Here._x000a__x000a_Republic's Standard Lock / Strike Location is 40-5/16&quot; Above The Finished Floor." sqref="AC15 AC175 AC177 AC179 AC19 AC17 AC21 AC23 AC25 AC27 AC29 AC31 AC33 AC35 AC37 AC39 AC41 AC43 AC45 AC47 AC49 AC51 AC53 AC55 AC57 AC59 AC61 AC63 AC65 AC67 AC69 AC71 AC73 AC75 AC77 AC79 AC81 AC83 AC85 AC87 AC89 AC91 AC93 AC95 AC97 AC99 AC101 AC103 AC105 AC107 AC109 AC111 AC113 AC115 AC117 AC119 AC121 AC123 AC125 AC127 AC129 AC131 AC133 AC135 AC137 AC139 AC141 AC143 AC145 AC147 AC149 AC151 AC153 AC155 AC157 AC159 AC161 AC163 AC165 AC167 AC169 AC171 AC173 AC181" xr:uid="{00000000-0002-0000-0900-000015000000}"/>
    <dataValidation type="list" showInputMessage="1" showErrorMessage="1" errorTitle="Incorrect Door Type Input" error="Input The Correct Door Type Here._x000a__x000a_Please Use The Drop-Down Box For Assistance." promptTitle="Door Type" prompt="Please Input The Door Type Here._x000a__x000a_Use The Drop-Down List For Assistance._x000a__x000a_When Specifying Glass Kits With Muttins Please Provide A Detailed Sketch." sqref="N15 N175 N177 N179 N19 N17 N21 N23 N25 N181 N29 N31 N33 N35 N37 N39 N41 N43 N45 N47 N49 N51 N53 N55 N57 N59 N61 N63 N65 N67 N69 N71 N73 N75 N77 N79 N81 N83 N85 N87 N89 N91 N93 N95 N97 N99 N101 N103 N105 N107 N109 N111 N113 N115 N117 N119 N121 N123 N125 N127 N129 N131 N133 N135 N137 N139 N141 N143 N145 N147 N149 N151 N153 N155 N157 N159 N161 N163 N165 N167 N169 N171 N173" xr:uid="{00000000-0002-0000-0900-000016000000}">
      <formula1>"F,P6,V,N,G,FG,L,D,VL,NL,GL,LL,FL,G2,G2L,G3,G3L,G4,G6,FG3,T,TP6"</formula1>
    </dataValidation>
    <dataValidation type="list" showInputMessage="1" showErrorMessage="1" errorTitle="Incorrect Edge Type Input" error="Input The Correct Edge Type Here._x000a__x000a_Please Use The Drop-Down List For Assistance." promptTitle="Door Edge Type" prompt="If A Seamless Edge Is Required, Please Input The Door Edge Type Here._x000a__x000a_Use The Drop-Down List For Assistance." sqref="S15 S175 S177 S179 S19 S17 S21 S23 S25 S27 S29 S31 S33 S35 S37 S39 S41 S43 S45 S47 S49 S51 S53 S55 S57 S59 S61 S63 S65 S67 S69 S71 S73 S75 S77 S79 S81 S83 S85 S87 S89 S91 S93 S95 S97 S99 S101 S103 S105 S107 S109 S111 S113 S115 S117 S119 S121 S123 S125 S127 S129 S131 S133 S135 S137 S139 S141 S143 S145 S181 S149 S151 S153 S155 S157 S159 S161 S163 S165 S167 S169 S171 S173" xr:uid="{00000000-0002-0000-0900-000017000000}">
      <formula1>"----,SLW,SLB"</formula1>
    </dataValidation>
    <dataValidation type="list" showInputMessage="1" showErrorMessage="1" errorTitle="Incorrect Hourly Rating" error="Input The Correct Hourly Rating Here._x000a__x000a_Please Use The Drop-Down List For Assistance." promptTitle="Hourly Rating" prompt="Please Input The Hourly Rating Here._x000a__x000a_Use The Drop-Down List For Assistance." sqref="F15 F175 F177 F179 F19 F17 F21 F23 F25 F27 F29 F31 F33 F35 F37 F39 F41 F43 F45 F47 F49 F51 F53 F55 F57 F59 F61 F63 F65 F67 F69 F71 F73 F75 F77 F79 F81 F83 F85 F87 F89 F91 F93 F95 F97 F99 F101 F103 F105 F107 F109 F111 F113 F115 F117 F119 F121 F123 F125 F127 F129 F131 F133 F135 F137 F139 F141 F143 F145 F147 F149 F151 F153 F155 F157 F159 F161 F163 F165 F167 F169 F171 F173 F181" xr:uid="{00000000-0002-0000-0900-000018000000}">
      <formula1>"-------,3 Hr.,1-1/2 Hr.,1 Hr.,3/4 Hr.,1/3 Hr.,20 Min."</formula1>
    </dataValidation>
    <dataValidation type="list" showInputMessage="1" showErrorMessage="1" errorTitle="Incorrect Astragal Type" error="Input The Correct Astragal Type Here._x000a__x000a_Please Use The Drop-Down List For Assistance." promptTitle="Astragal Type" prompt="Please Input The Astragal Type Here._x000a__x000a_Use The Drop-Down List For Assistance." sqref="AG15 AG175 AG177 AG179 AG19 AG17 AG21 AG23 AG25 AG27 AG29 AG31 AG33 AG35 AG37 AG39 AG41 AG43 AG45 AG47 AG49 AG51 AG53 AG55 AG57 AG59 AG61 AG63 AG65 AG67 AG69 AG71 AG73 AG75 AG77 AG79 AG81 AG83 AG85 AG87 AG89 AG91 AG93 AG95 AG97 AG99 AG101 AG103 AG105 AG107 AG109 AG111 AG113 AG115 AG117 AG119 AG121 AG123 AG125 AG127 AG129 AG131 AG133 AG135 AG137 AG139 AG141 AG143 AG145 AG147 AG149 AG151 AG153 AG155 AG157 AG159 AG161 AG163 AG165 AG167 AG169 AG171 AG173 AG181" xr:uid="{00000000-0002-0000-0900-000019000000}">
      <formula1>"------,""Z"" Inactive,""Z"" Active,Flat Bar Inactive,Flat Bar Active"</formula1>
    </dataValidation>
    <dataValidation type="list" showInputMessage="1" showErrorMessage="1" errorTitle="Incorrect Door Height Input" error="Input The Correct Nominal Door Height In &quot;Fractions Of An Inch&quot; Here._x000a__x000a_If &quot;Fractions&quot; Are Not Required, Please Leave This Space Blank._x000a__x000a_Please Use The Drop-Down List For Assistance._x000a__x000a_" promptTitle="Nominal Door Height - Fractions" prompt="Please Input The Nominal Door Height In &quot;Fractions Of An Inch&quot; Here._x000a__x000a_If &quot;Fractions&quot; Are Not Required, Please Leave This Space Blank._x000a__x000a_Use The Drop-Down List For Assistance." sqref="L15 L175 L177 L179 L19 L17 L21 L23 L25 L27 L29 L31 L33 L35 L37 L39 L41 L43 L45 L47 L49 L51 L53 L55 L57 L59 L61 L63 L65 L67 L69 L71 L73 L75 L77 L79 L81 L83 L85 L87 L89 L91 L93 L95 L97 L99 L101 L103 L105 L107 L109 L111 L113 L115 L117 L119 L121 L123 L125 L127 L129 L131 L133 L135 L137 L139 L141 L143 L145 L147 L149 L151 L153 L155 L157 L159 L161 L163 L165 L167 L169 L171 L173 L181" xr:uid="{00000000-0002-0000-0900-00001A000000}">
      <formula1>"-----,1/16,1/8,3/16,1/4,5/16,3/8,7/16,1/2,9/16,5/8,11/16,3/4,13/16,7/8,15/16"</formula1>
    </dataValidation>
    <dataValidation type="list" showInputMessage="1" showErrorMessage="1" errorTitle="Incorrect Door Undercut Input" error="Input The Correct Door Undercut - Floor Clearance Here._x000a__x000a_Please Use The Drop-Down List For Assistance." promptTitle="Door Undercut - Floor Clearance" prompt="Please Input The Door Undercut Here._x000a__x000a_Use The Drop-Down List For Assistance._x000a__x000a_Republic's Standard Undercut - Floor Clearance Is 3/4&quot;.  If Republic's Standard Undercut Is Required, This Space Can Be Left Blank." sqref="M15 M175 M177 M179 M19 M17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M181" xr:uid="{00000000-0002-0000-0900-00001B000000}">
      <formula1>"0 3/4,0 1/8,0 1/4,0 3/8,0 1/2,0 5/8,1,1 1/2"</formula1>
    </dataValidation>
    <dataValidation type="list" showInputMessage="1" showErrorMessage="1" errorTitle="Incorrect Lock Reinf." error="Input The Correct Lock Reinf. Here._x000a__x000a_Please Use The Drop-Down List For Assistance." promptTitle="Lock Reinforcement" prompt="Input Type of Lock Reinforcement Here._x000a__x000a__x000a_Use The Drop-Down List For Assistance." sqref="AB15 AB175 AB177 AB179 AB19 AB17 AB21 AB23 AB25 AB27 AB29 AB31 AB33 AB35 AB37 AB39 AB41 AB43 AB45 AB47 AB49 AB51 AB53 AB55 AB57 AB59 AB61 AB63 AB65 AB67 AB69 AB71 AB73 AB75 AB77 AB79 AB81 AB83 AB85 AB87 AB89 AB91 AB93 AB95 AB97 AB99 AB101 AB103 AB105 AB107 AB109 AB111 AB113 AB115 AB117 AB119 AB121 AB123 AB125 AB127 AB129 AB131 AB133 AB135 AB137 AB139 AB141 AB143 AB145 AB147 AB149 AB151 AB153 AB155 AB157 AB159 AB161 AB163 AB165 AB167 AB169 AB171 AB173 AB181" xr:uid="{00000000-0002-0000-0900-00001C000000}">
      <formula1>"-----,RR,VROD,PP"</formula1>
    </dataValidation>
    <dataValidation type="list" showInputMessage="1" showErrorMessage="1" errorTitle="Incorrect Reinforcement Type" error="Input The Correct Reinforcement Type Here._x000a__x000a_Please Use The Drop-Down List For Assistance." promptTitle="Reinforcement Type" prompt="Please Input The Reinforcement Type Here._x000a__x000a_Use The Drop-Down List For Assistance." sqref="AE177 AE175 AE15 AE179 AE19 AE17 AE21 AE23 AE25 AE27 AE29 AE31 AE33 AE35 AE37 AE39 AE41 AE43 AE45 AE47 AE49 AE51 AE53 AE55 AE57 AE59 AE61 AE63 AE65 AE67 AE69 AE71 AE73 AE75 AE77 AE79 AE81 AE83 AE85 AE87 AE89 AE91 AE93 AE95 AE97 AE99 AE101 AE103 AE105 AE107 AE109 AE111 AE113 AE115 AE117 AE119 AE121 AE123 AE125 AE127 AE129 AE131 AE133 AE135 AE137 AE139 AE141 AE143 AE145 AE147 AE149 AE151 AE153 AE155 AE157 AE159 AE161 AE163 AE165 AE167 AE169 AE171 AE173 AE181" xr:uid="{00000000-0002-0000-0900-00001D000000}">
      <formula1>"------,CR,SB,CR&amp;SB,SEE NOTES"</formula1>
    </dataValidation>
    <dataValidation type="list" showInputMessage="1" showErrorMessage="1" errorTitle="Incorrect Flush Bolt Prep/Loc." error="Input The Correct Flush Bolt Prep/Location Here._x000a__x000a_Please Use The Drop-Down List For Assistance." promptTitle="Flush Bolt Prep/Location" prompt="Please Input The Flush Bolt Type &amp; Location Here._x000a__x000a_Use The Drop-Down List For Assistance." sqref="AF15 AF179 AF17 AF19 AF21 AF23 AF25 AF27 AF29 AF31 AF33 AF35 AF37 AF39 AF41 AF43 AF45 AF47 AF49 AF51 AF53 AF55 AF57 AF59 AF61 AF63 AF65 AF67 AF69 AF71 AF73 AF75 AF77 AF79 AF81 AF83 AF85 AF87 AF89 AF91 AF93 AF95 AF97 AF99 AF101 AF103 AF105 AF107 AF109 AF111 AF113 AF115 AF117 AF119 AF121 AF123 AF125 AF127 AF129 AF131 AF133 AF135 AF137 AF139 AF141 AF143 AF145 AF147 AF149 AF151 AF153 AF155 AF157 AF159 AF161 AF163 AF165 AF167 AF169 AF171 AF173 AF175 AF177 AF181" xr:uid="{00000000-0002-0000-0900-00001E000000}">
      <formula1>"ET/B,FB,FB18,FB24,FB30,FB36,SEE NOTES"</formula1>
    </dataValidation>
    <dataValidation type="list" showInputMessage="1" showErrorMessage="1" errorTitle="Incorrect Hinge &amp; Lock Loc." error="Input The Correct Strike Type Here._x000a__x000a_Please Use The Drop-Down List For Assistance." promptTitle="Strike Type" prompt="When Specifying Inactive Leaves, Please Input The Strike Type Here._x000a__x000a_Use The Drop-Down List For Assistance._x000a__x000a_Republic's Standard Strike Prep. Is 4-7/8&quot;." sqref="AA15 AA17 AA19 AA21 AA23 AA25 AA27 AA29 AA31 AA33 AA35 AA37 AA39 AA41 AA43 AA45 AA47 AA49 AA51 AA53 AA55 AA57 AA59 AA61 AA63 AA65 AA67 AA69 AA71 AA73 AA75 AA77 AA79 AA81 AA83 AA85 AA87 AA89 AA91 AA93 AA95 AA97 AA99 AA101 AA103 AA105 AA107 AA109 AA111 AA113 AA115 AA117 AA119 AA121 AA123 AA125 AA127 AA129 AA131 AA133 AA135 AA137 AA139 AA141 AA143 AA145 AA147 AA149 AA151 AA153 AA155 AA157 AA159 AA161 AA163 AA165 AA167 AA169 AA171 AA173 AA175 AA177 AA179 AA181" xr:uid="{00000000-0002-0000-0900-00001F000000}">
      <formula1>"-----,4-7/8,2-3/4,SEE NOTES"</formula1>
    </dataValidation>
    <dataValidation type="list" operator="greaterThan" showInputMessage="1" showErrorMessage="1" errorTitle="Incorrect Door Handing Input" error="Input The Handing Of The Door Here._x000a__x000a_Please Use The Drop-Down List For Assistance." promptTitle="Door Handing" prompt="Please Input The Handing Of The Door Here._x000a__x000a_Use The Drop-Down List For Assistance." sqref="R15 R17 R19 R21 R23 R25 R27 R29 R31 R33 R35 R37 R39 R41 R43 R45 R47 R49 R51 R53 R55 R57 R59 R61 R63 R65 R67 R69 R71 R73 R75 R77 R79 R81 R83 R85 R87 R89 R91 R93 R95 R97 R99 R101 R103 R105 R107 R109 R111 R113 R115 R117 R119 R121 R123 R125 R127 R129 R131 R133 R135 R137 R139 R141 R143 R145 R147 R149 R151 R153 R155 R157 R159 R161 R163 R165 R167 R169 R171 R173 R175 R177 R179 R181" xr:uid="{00000000-0002-0000-0900-000020000000}">
      <formula1>"RH,LH,RHR,LHR,RHA,LHA,RHRA,LHRA,RHI,LHI,RHRI,LHRI,UNI,NH"</formula1>
    </dataValidation>
    <dataValidation type="list" showInputMessage="1" showErrorMessage="1" errorTitle="Incorrect Door Type Input" error="Input The Correct Door Type Here._x000a__x000a_Please Use The Drop-Down Box For Assistance." promptTitle="Door Type" prompt="Please Input The Door Type Here._x000a__x000a_Use The Drop-Down List For Assistance._x000a__x000a_When Specifying Glass Kits With Muttins Please Provide A Detailed Sketch." sqref="N27" xr:uid="{00000000-0002-0000-0900-000023000000}">
      <formula1>"F,P2,P4,P6,P8,V,N,G,FG,L,D,VL,NL,GL,LL,FL,G2,G2L,G3,G3L,G4,G6,FG3,T,TP6"</formula1>
    </dataValidation>
    <dataValidation type="list" showInputMessage="1" showErrorMessage="1" errorTitle="Incorrect Door Core Type Input" error="Input The Correct Door Core Type Here._x000a__x000a_Please Use The Drop-Down List For Assistance." promptTitle="Door Core Type" prompt="Please Input The Door Core Type Here._x000a__x000a_Use Drop-Down List For Assistance._x000a__x000a_Republic's Standard Core Material Is Honeycomb Core." sqref="Q27" xr:uid="{00000000-0002-0000-0900-000024000000}">
      <formula1>"HC,INS,URT,TR,SS,LL,STC42,STC48,STC50,BRC1,BRC2,BRC3,BRC4,BRC5,BRC6,BRC7,BRC8"</formula1>
    </dataValidation>
    <dataValidation type="list" showInputMessage="1" showErrorMessage="1" errorTitle="Incorrect Hinge Type Input" error="Input The Correct Hinge Type Here._x000a__x000a_Please Use The Drop-Down List For Assistance." promptTitle="Hinge Type" prompt="Please Input The Hinge Type Here._x000a__x000a_Use The Drop-Down List For Assistance._x000a__x000a_Republic's Standard Hinge Prep. Is For 4-1/2&quot; Standard Weight Hinges." sqref="T27" xr:uid="{00000000-0002-0000-0900-000025000000}">
      <formula1>"3-1/2,4,4-1/2S,4-1/2H,5S,5H,6S,6H,8S,8H,OH,UNIFIT,SEE NOTES"</formula1>
    </dataValidation>
    <dataValidation type="list" showInputMessage="1" showErrorMessage="1" errorTitle="Incorrect Edge Type Input" error="Input The Correct Edge Type Here._x000a__x000a_Please Use The Drop-Down List For Assistance." promptTitle="Door Edge Type" prompt="If A Seamless Edge Is Required, Please Input The Door Edge Type Here._x000a__x000a_Use The Drop-Down List For Assistance." sqref="S147" xr:uid="{DDD0EADC-9747-4984-971C-315754D75038}">
      <formula1>"----,VIS,SLW,SLB"</formula1>
    </dataValidation>
    <dataValidation type="list" showInputMessage="1" showErrorMessage="1" errorTitle="Incorrect Hinge Type Input" error="Input The Correct Hinge Type Here._x000a__x000a_Please Use The Drop-Down List For Assistance." promptTitle="Hinge Type" prompt="Please Input The Hinge Type Here._x000a__x000a_Use The Drop-Down List For Assistance._x000a__x000a_Republic's Standard Hinge Prep. Is For 4-1/2&quot; Standard Weight Hinges." sqref="T147" xr:uid="{7E5F6C24-084A-4C8A-825A-1FA199A208FF}">
      <formula1>"3-1/2,4,4-1/2,5,OH,UNIFIT,SEE NOTES"</formula1>
    </dataValidation>
  </dataValidations>
  <pageMargins left="0.4375" right="0.375" top="0" bottom="0.4375" header="0" footer="0.25"/>
  <pageSetup scale="56" fitToHeight="0" orientation="landscape" r:id="rId1"/>
  <headerFooter alignWithMargins="0">
    <oddFooter>&amp;L&amp;"Arial,Bold"&amp;9Custom Doors&amp;C&amp;"Arial,Bold"&amp;9Last Revised: July 2015&amp;R&amp;"Arial,Bold"&amp;9Page &amp;P of &amp;N</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pageSetUpPr fitToPage="1"/>
  </sheetPr>
  <dimension ref="A1:IV182"/>
  <sheetViews>
    <sheetView showGridLines="0" zoomScale="70" zoomScaleNormal="70" workbookViewId="0">
      <pane ySplit="14" topLeftCell="A58" activePane="bottomLeft" state="frozen"/>
      <selection pane="bottomLeft" activeCell="Z63" sqref="Z63"/>
    </sheetView>
  </sheetViews>
  <sheetFormatPr defaultColWidth="9" defaultRowHeight="15.75" x14ac:dyDescent="0.25"/>
  <cols>
    <col min="1" max="1" width="9.375" style="75" customWidth="1"/>
    <col min="2" max="2" width="4.375" style="75" bestFit="1" customWidth="1"/>
    <col min="3" max="3" width="4.25" style="75" customWidth="1"/>
    <col min="4" max="4" width="3.75" style="75" customWidth="1"/>
    <col min="5" max="5" width="5.875" style="75" bestFit="1" customWidth="1"/>
    <col min="6" max="6" width="9.125" style="75" bestFit="1" customWidth="1"/>
    <col min="7" max="7" width="4.125" style="75" customWidth="1"/>
    <col min="8" max="8" width="3.25" style="75" customWidth="1"/>
    <col min="9" max="9" width="6.375" style="75" bestFit="1" customWidth="1"/>
    <col min="10" max="10" width="4.125" style="75" customWidth="1"/>
    <col min="11" max="11" width="3.25" style="75" customWidth="1"/>
    <col min="12" max="12" width="6.375" style="75" bestFit="1" customWidth="1"/>
    <col min="13" max="13" width="5.25" style="75" customWidth="1"/>
    <col min="14" max="14" width="3.625" style="75" customWidth="1"/>
    <col min="15" max="15" width="4.875" style="75" bestFit="1" customWidth="1"/>
    <col min="16" max="16" width="5.5" style="76" bestFit="1" customWidth="1"/>
    <col min="17" max="17" width="5.5" style="76" customWidth="1"/>
    <col min="18" max="20" width="7.5" style="76" bestFit="1" customWidth="1"/>
    <col min="21" max="21" width="7.5" style="75" bestFit="1" customWidth="1"/>
    <col min="22" max="22" width="8.875" style="75" customWidth="1"/>
    <col min="23" max="23" width="7.5" style="75" bestFit="1" customWidth="1"/>
    <col min="24" max="24" width="8.875" style="75" customWidth="1"/>
    <col min="25" max="25" width="7.5" style="75" bestFit="1" customWidth="1"/>
    <col min="26" max="26" width="10.25" style="75" customWidth="1"/>
    <col min="27" max="27" width="7.5" style="75" bestFit="1" customWidth="1"/>
    <col min="28" max="28" width="6.375" style="75" customWidth="1"/>
    <col min="29" max="30" width="7.5" style="75" bestFit="1" customWidth="1"/>
    <col min="31" max="31" width="5.875" style="76" customWidth="1"/>
    <col min="32" max="32" width="7.5" style="75" bestFit="1" customWidth="1"/>
    <col min="33" max="33" width="6.25" style="75" customWidth="1"/>
    <col min="34" max="34" width="9" style="75"/>
    <col min="35" max="35" width="9" style="75" hidden="1" customWidth="1"/>
    <col min="36" max="47" width="9" style="75"/>
    <col min="48" max="49" width="9" style="76"/>
    <col min="50" max="70" width="9" style="78"/>
    <col min="71" max="255" width="9" style="75"/>
    <col min="256" max="16384" width="9" style="77"/>
  </cols>
  <sheetData>
    <row r="1" spans="1:256" x14ac:dyDescent="0.25">
      <c r="A1" s="79"/>
      <c r="B1" s="79"/>
      <c r="C1" s="79"/>
      <c r="D1" s="79"/>
      <c r="E1" s="79"/>
      <c r="F1" s="79"/>
      <c r="G1" s="79"/>
      <c r="H1" s="79"/>
      <c r="I1" s="79"/>
      <c r="J1" s="79"/>
      <c r="K1" s="79"/>
      <c r="L1" s="79"/>
      <c r="M1" s="79"/>
      <c r="N1" s="79"/>
      <c r="O1" s="79"/>
      <c r="P1" s="80"/>
      <c r="Q1" s="80"/>
      <c r="R1" s="80"/>
      <c r="S1" s="80"/>
      <c r="T1" s="80"/>
      <c r="U1" s="79"/>
      <c r="V1" s="79"/>
      <c r="W1" s="79"/>
      <c r="X1" s="79"/>
      <c r="Y1" s="79"/>
      <c r="Z1" s="79"/>
      <c r="AA1" s="79"/>
      <c r="AB1" s="79"/>
      <c r="AC1" s="79"/>
      <c r="AD1" s="79"/>
      <c r="AE1" s="80"/>
      <c r="AF1" s="79"/>
      <c r="AG1" s="79"/>
    </row>
    <row r="2" spans="1:256" ht="18.75" customHeight="1" x14ac:dyDescent="0.2">
      <c r="A2" s="81"/>
      <c r="B2" s="82"/>
      <c r="C2" s="82"/>
      <c r="D2" s="82"/>
      <c r="E2" s="82"/>
      <c r="F2" s="82"/>
      <c r="G2" s="82"/>
      <c r="H2" s="82"/>
      <c r="I2" s="82"/>
      <c r="J2" s="82"/>
      <c r="K2" s="82"/>
      <c r="L2" s="82"/>
      <c r="M2" s="82"/>
      <c r="N2" s="850" t="s">
        <v>258</v>
      </c>
      <c r="O2" s="850"/>
      <c r="P2" s="850"/>
      <c r="Q2" s="850"/>
      <c r="R2" s="850"/>
      <c r="S2" s="850"/>
      <c r="T2" s="850"/>
      <c r="U2" s="850"/>
      <c r="V2" s="850"/>
      <c r="W2" s="850"/>
      <c r="X2" s="850"/>
      <c r="Y2" s="850"/>
      <c r="Z2" s="82"/>
      <c r="AA2" s="82"/>
      <c r="AB2" s="82"/>
      <c r="AC2" s="817" t="s">
        <v>805</v>
      </c>
      <c r="AD2" s="817"/>
      <c r="AE2" s="817"/>
      <c r="AF2" s="817"/>
      <c r="AG2" s="152"/>
      <c r="AV2" s="75"/>
      <c r="AW2" s="75"/>
      <c r="AX2" s="75"/>
      <c r="AY2" s="75"/>
      <c r="AZ2" s="75"/>
      <c r="BA2" s="75"/>
      <c r="BB2" s="75"/>
      <c r="BC2" s="75"/>
      <c r="BD2" s="75"/>
      <c r="BE2" s="75"/>
      <c r="BF2" s="75"/>
      <c r="BG2" s="75"/>
      <c r="BH2" s="75"/>
      <c r="BI2" s="75"/>
      <c r="BJ2" s="75"/>
      <c r="BK2" s="75"/>
      <c r="BL2" s="75"/>
      <c r="BM2" s="75"/>
      <c r="BN2" s="75"/>
      <c r="BO2" s="75"/>
      <c r="BP2" s="75"/>
      <c r="BQ2" s="75"/>
      <c r="BR2" s="75"/>
      <c r="IV2" s="77">
        <v>300</v>
      </c>
    </row>
    <row r="3" spans="1:256" x14ac:dyDescent="0.2">
      <c r="A3" s="83"/>
      <c r="B3" s="82"/>
      <c r="C3" s="82"/>
      <c r="D3" s="82"/>
      <c r="E3" s="82"/>
      <c r="F3" s="82"/>
      <c r="G3" s="82"/>
      <c r="H3" s="82"/>
      <c r="I3" s="82"/>
      <c r="J3" s="82"/>
      <c r="K3" s="82"/>
      <c r="L3" s="82"/>
      <c r="M3" s="82"/>
      <c r="N3" s="851" t="s">
        <v>180</v>
      </c>
      <c r="O3" s="851"/>
      <c r="P3" s="851"/>
      <c r="Q3" s="851"/>
      <c r="R3" s="851"/>
      <c r="S3" s="851"/>
      <c r="T3" s="851"/>
      <c r="U3" s="851"/>
      <c r="V3" s="851"/>
      <c r="W3" s="851"/>
      <c r="X3" s="851"/>
      <c r="Y3" s="851"/>
      <c r="Z3" s="82"/>
      <c r="AA3" s="82"/>
      <c r="AB3" s="82"/>
      <c r="AC3" s="817"/>
      <c r="AD3" s="817"/>
      <c r="AE3" s="817"/>
      <c r="AF3" s="817"/>
      <c r="AG3" s="152"/>
      <c r="AV3" s="75"/>
      <c r="AW3" s="75"/>
      <c r="AX3" s="75"/>
      <c r="AY3" s="75"/>
      <c r="AZ3" s="75"/>
      <c r="BA3" s="75"/>
      <c r="BB3" s="75"/>
      <c r="BC3" s="75"/>
      <c r="BD3" s="75"/>
      <c r="BE3" s="75"/>
      <c r="BF3" s="75"/>
      <c r="BG3" s="75"/>
      <c r="BH3" s="75"/>
      <c r="BI3" s="75"/>
      <c r="BJ3" s="75"/>
      <c r="BK3" s="75"/>
      <c r="BL3" s="75"/>
      <c r="BM3" s="75"/>
      <c r="BN3" s="75"/>
      <c r="BO3" s="75"/>
      <c r="BP3" s="75"/>
      <c r="BQ3" s="75"/>
      <c r="BR3" s="75"/>
      <c r="IV3" s="77">
        <v>318</v>
      </c>
    </row>
    <row r="4" spans="1:256" x14ac:dyDescent="0.2">
      <c r="A4" s="83"/>
      <c r="B4" s="82"/>
      <c r="C4" s="82"/>
      <c r="D4" s="82"/>
      <c r="E4" s="82"/>
      <c r="F4" s="82"/>
      <c r="G4" s="82"/>
      <c r="H4" s="82"/>
      <c r="I4" s="82"/>
      <c r="J4" s="82"/>
      <c r="K4" s="82"/>
      <c r="L4" s="82"/>
      <c r="M4" s="82"/>
      <c r="N4" s="851" t="s">
        <v>181</v>
      </c>
      <c r="O4" s="851"/>
      <c r="P4" s="851"/>
      <c r="Q4" s="851"/>
      <c r="R4" s="851"/>
      <c r="S4" s="851"/>
      <c r="T4" s="851"/>
      <c r="U4" s="851"/>
      <c r="V4" s="851"/>
      <c r="W4" s="851"/>
      <c r="X4" s="851"/>
      <c r="Y4" s="851"/>
      <c r="Z4" s="82"/>
      <c r="AA4" s="82"/>
      <c r="AB4" s="82"/>
      <c r="AC4" s="817"/>
      <c r="AD4" s="817"/>
      <c r="AE4" s="817"/>
      <c r="AF4" s="817"/>
      <c r="AG4" s="152"/>
      <c r="AV4" s="75"/>
      <c r="AW4" s="75"/>
      <c r="AX4" s="75"/>
      <c r="AY4" s="75"/>
      <c r="AZ4" s="75"/>
      <c r="BA4" s="75"/>
      <c r="BB4" s="75"/>
      <c r="BC4" s="75"/>
      <c r="BD4" s="75"/>
      <c r="BE4" s="75"/>
      <c r="BF4" s="75"/>
      <c r="BG4" s="75"/>
      <c r="BH4" s="75"/>
      <c r="BI4" s="75"/>
      <c r="BJ4" s="75"/>
      <c r="BK4" s="75"/>
      <c r="BL4" s="75"/>
      <c r="BM4" s="75"/>
      <c r="BN4" s="75"/>
      <c r="BO4" s="75"/>
      <c r="BP4" s="75"/>
      <c r="BQ4" s="75"/>
      <c r="BR4" s="75"/>
      <c r="IV4" s="77">
        <v>314</v>
      </c>
    </row>
    <row r="5" spans="1:256" x14ac:dyDescent="0.2">
      <c r="A5" s="83"/>
      <c r="B5" s="82"/>
      <c r="C5" s="82"/>
      <c r="D5" s="82"/>
      <c r="E5" s="82"/>
      <c r="F5" s="82"/>
      <c r="G5" s="82"/>
      <c r="H5" s="82"/>
      <c r="I5" s="82"/>
      <c r="J5" s="82"/>
      <c r="K5" s="82"/>
      <c r="L5" s="82"/>
      <c r="M5" s="82"/>
      <c r="N5" s="851" t="s">
        <v>244</v>
      </c>
      <c r="O5" s="851"/>
      <c r="P5" s="851"/>
      <c r="Q5" s="851"/>
      <c r="R5" s="851"/>
      <c r="S5" s="851"/>
      <c r="T5" s="851"/>
      <c r="U5" s="851"/>
      <c r="V5" s="851"/>
      <c r="W5" s="851"/>
      <c r="X5" s="851"/>
      <c r="Y5" s="851"/>
      <c r="Z5" s="82"/>
      <c r="AA5" s="82"/>
      <c r="AB5" s="82"/>
      <c r="AC5" s="817"/>
      <c r="AD5" s="817"/>
      <c r="AE5" s="817"/>
      <c r="AF5" s="817"/>
      <c r="AG5" s="152"/>
      <c r="AV5" s="75"/>
      <c r="AW5" s="75"/>
      <c r="AX5" s="75"/>
      <c r="AY5" s="75"/>
      <c r="AZ5" s="75"/>
      <c r="BA5" s="75"/>
      <c r="BB5" s="75"/>
      <c r="BC5" s="75"/>
      <c r="BD5" s="75"/>
      <c r="BE5" s="75"/>
      <c r="BF5" s="75"/>
      <c r="BG5" s="75"/>
      <c r="BH5" s="75"/>
      <c r="BI5" s="75"/>
      <c r="BJ5" s="75"/>
      <c r="BK5" s="75"/>
      <c r="BL5" s="75"/>
      <c r="BM5" s="75"/>
      <c r="BN5" s="75"/>
      <c r="BO5" s="75"/>
      <c r="BP5" s="75"/>
      <c r="BQ5" s="75"/>
      <c r="BR5" s="75"/>
      <c r="IV5" s="77">
        <v>338</v>
      </c>
    </row>
    <row r="6" spans="1:256" ht="16.5" thickBot="1" x14ac:dyDescent="0.25">
      <c r="A6" s="83"/>
      <c r="B6" s="82"/>
      <c r="C6" s="82"/>
      <c r="D6" s="82"/>
      <c r="E6" s="82"/>
      <c r="F6" s="82"/>
      <c r="G6" s="82"/>
      <c r="H6" s="82"/>
      <c r="I6" s="82"/>
      <c r="J6" s="82"/>
      <c r="K6" s="82"/>
      <c r="L6" s="82"/>
      <c r="M6" s="82"/>
      <c r="N6" s="82"/>
      <c r="O6" s="82"/>
      <c r="P6" s="82"/>
      <c r="Q6" s="82"/>
      <c r="R6" s="82"/>
      <c r="S6" s="82"/>
      <c r="T6" s="84"/>
      <c r="U6" s="82"/>
      <c r="V6" s="82"/>
      <c r="W6" s="82"/>
      <c r="X6" s="82"/>
      <c r="Y6" s="82"/>
      <c r="Z6" s="82"/>
      <c r="AA6" s="82"/>
      <c r="AB6" s="82"/>
      <c r="AC6" s="818"/>
      <c r="AD6" s="818"/>
      <c r="AE6" s="818"/>
      <c r="AF6" s="818"/>
      <c r="AG6" s="153"/>
      <c r="AV6" s="75"/>
      <c r="AW6" s="75"/>
      <c r="AX6" s="75"/>
      <c r="AY6" s="75"/>
      <c r="AZ6" s="75"/>
      <c r="BA6" s="75"/>
      <c r="BB6" s="75"/>
      <c r="BC6" s="75"/>
      <c r="BD6" s="75"/>
      <c r="BE6" s="75"/>
      <c r="BF6" s="75"/>
      <c r="BG6" s="75"/>
      <c r="BH6" s="75"/>
      <c r="BI6" s="75"/>
      <c r="BJ6" s="75"/>
      <c r="BK6" s="75"/>
      <c r="BL6" s="75"/>
      <c r="BM6" s="75"/>
      <c r="BN6" s="75"/>
      <c r="BO6" s="75"/>
      <c r="BP6" s="75"/>
      <c r="BQ6" s="75"/>
      <c r="BR6" s="75"/>
      <c r="IV6" s="77">
        <v>312</v>
      </c>
    </row>
    <row r="7" spans="1:256" ht="18" customHeight="1" x14ac:dyDescent="0.25">
      <c r="A7" s="860" t="s">
        <v>176</v>
      </c>
      <c r="B7" s="784" t="str">
        <f>'Summary Sheet'!A6</f>
        <v>ABC COMPANY</v>
      </c>
      <c r="C7" s="784"/>
      <c r="D7" s="784"/>
      <c r="E7" s="784"/>
      <c r="F7" s="784"/>
      <c r="G7" s="784"/>
      <c r="H7" s="784"/>
      <c r="I7" s="784"/>
      <c r="J7" s="784"/>
      <c r="K7" s="784"/>
      <c r="L7" s="852" t="s">
        <v>16</v>
      </c>
      <c r="M7" s="852"/>
      <c r="N7" s="784" t="str">
        <f>'Summary Sheet'!A12</f>
        <v>ABC COMPANY</v>
      </c>
      <c r="O7" s="784"/>
      <c r="P7" s="784"/>
      <c r="Q7" s="784"/>
      <c r="R7" s="784"/>
      <c r="S7" s="784"/>
      <c r="T7" s="784"/>
      <c r="U7" s="857" t="s">
        <v>10</v>
      </c>
      <c r="V7" s="857"/>
      <c r="W7" s="857"/>
      <c r="X7" s="797">
        <f>'Summary Sheet'!C16</f>
        <v>12345</v>
      </c>
      <c r="Y7" s="797"/>
      <c r="Z7" s="797"/>
      <c r="AA7" s="857" t="s">
        <v>233</v>
      </c>
      <c r="AB7" s="857"/>
      <c r="AC7" s="857"/>
      <c r="AD7" s="797" t="str">
        <f>'Summary Sheet'!J17</f>
        <v>12345-ABCDEFG</v>
      </c>
      <c r="AE7" s="797"/>
      <c r="AF7" s="797"/>
      <c r="AG7" s="813"/>
      <c r="AV7" s="75"/>
      <c r="AW7" s="75"/>
      <c r="AX7" s="75"/>
      <c r="AY7" s="75"/>
      <c r="AZ7" s="75"/>
      <c r="BA7" s="75"/>
      <c r="BB7" s="75"/>
      <c r="BC7" s="75"/>
      <c r="BD7" s="75"/>
      <c r="BE7" s="75"/>
      <c r="BF7" s="75"/>
      <c r="BG7" s="75"/>
      <c r="BH7" s="75"/>
      <c r="BI7" s="75"/>
      <c r="BJ7" s="75"/>
      <c r="BK7" s="75"/>
      <c r="BL7" s="75"/>
      <c r="BM7" s="75"/>
      <c r="BN7" s="75"/>
      <c r="BO7" s="75"/>
      <c r="BP7" s="75"/>
      <c r="BQ7" s="75"/>
      <c r="BR7" s="75"/>
      <c r="IV7" s="77">
        <v>358</v>
      </c>
    </row>
    <row r="8" spans="1:256" ht="18" customHeight="1" x14ac:dyDescent="0.25">
      <c r="A8" s="861"/>
      <c r="B8" s="787" t="str">
        <f>'Summary Sheet'!A7</f>
        <v>123 ACTION AVE</v>
      </c>
      <c r="C8" s="787"/>
      <c r="D8" s="787"/>
      <c r="E8" s="787"/>
      <c r="F8" s="787"/>
      <c r="G8" s="787"/>
      <c r="H8" s="787"/>
      <c r="I8" s="787"/>
      <c r="J8" s="787"/>
      <c r="K8" s="787"/>
      <c r="L8" s="853"/>
      <c r="M8" s="853"/>
      <c r="N8" s="787" t="str">
        <f>'Summary Sheet'!A13</f>
        <v>123 ACTION AVE</v>
      </c>
      <c r="O8" s="787"/>
      <c r="P8" s="787"/>
      <c r="Q8" s="787"/>
      <c r="R8" s="787"/>
      <c r="S8" s="787"/>
      <c r="T8" s="787"/>
      <c r="U8" s="858"/>
      <c r="V8" s="858"/>
      <c r="W8" s="858"/>
      <c r="X8" s="798"/>
      <c r="Y8" s="798"/>
      <c r="Z8" s="798"/>
      <c r="AA8" s="858"/>
      <c r="AB8" s="858"/>
      <c r="AC8" s="858"/>
      <c r="AD8" s="798"/>
      <c r="AE8" s="798"/>
      <c r="AF8" s="798"/>
      <c r="AG8" s="814"/>
      <c r="AV8" s="75"/>
      <c r="AW8" s="75"/>
      <c r="AX8" s="75"/>
      <c r="AY8" s="75"/>
      <c r="AZ8" s="75"/>
      <c r="BA8" s="75"/>
      <c r="BB8" s="75"/>
      <c r="BC8" s="75"/>
      <c r="BD8" s="75"/>
      <c r="BE8" s="75"/>
      <c r="BF8" s="75"/>
      <c r="BG8" s="75"/>
      <c r="BH8" s="75"/>
      <c r="BI8" s="75"/>
      <c r="BJ8" s="75"/>
      <c r="BK8" s="75"/>
      <c r="BL8" s="75"/>
      <c r="BM8" s="75"/>
      <c r="BN8" s="75"/>
      <c r="BO8" s="75"/>
      <c r="BP8" s="75"/>
      <c r="BQ8" s="75"/>
      <c r="BR8" s="75"/>
      <c r="IV8" s="77">
        <v>334</v>
      </c>
    </row>
    <row r="9" spans="1:256" ht="18" customHeight="1" x14ac:dyDescent="0.2">
      <c r="A9" s="861"/>
      <c r="B9" s="791" t="str">
        <f>'Summary Sheet'!A8</f>
        <v>MCKENZIE, TN 38201</v>
      </c>
      <c r="C9" s="791"/>
      <c r="D9" s="791"/>
      <c r="E9" s="791"/>
      <c r="F9" s="791"/>
      <c r="G9" s="791"/>
      <c r="H9" s="791"/>
      <c r="I9" s="791"/>
      <c r="J9" s="791"/>
      <c r="K9" s="791"/>
      <c r="L9" s="853"/>
      <c r="M9" s="853"/>
      <c r="N9" s="791" t="str">
        <f>'Summary Sheet'!A14</f>
        <v>MCKENZIE, TN 38201</v>
      </c>
      <c r="O9" s="791"/>
      <c r="P9" s="791"/>
      <c r="Q9" s="791"/>
      <c r="R9" s="791"/>
      <c r="S9" s="791"/>
      <c r="T9" s="791"/>
      <c r="U9" s="858" t="s">
        <v>220</v>
      </c>
      <c r="V9" s="858"/>
      <c r="W9" s="858"/>
      <c r="X9" s="795" t="s">
        <v>247</v>
      </c>
      <c r="Y9" s="795"/>
      <c r="Z9" s="795"/>
      <c r="AA9" s="862" t="s">
        <v>11</v>
      </c>
      <c r="AB9" s="862"/>
      <c r="AC9" s="862"/>
      <c r="AD9" s="806">
        <f>'Summary Sheet'!H16</f>
        <v>12345</v>
      </c>
      <c r="AE9" s="806"/>
      <c r="AF9" s="806"/>
      <c r="AG9" s="807"/>
      <c r="AV9" s="75"/>
      <c r="AW9" s="75"/>
      <c r="AX9" s="75"/>
      <c r="AY9" s="75"/>
      <c r="AZ9" s="75"/>
      <c r="BA9" s="75"/>
      <c r="BB9" s="75"/>
      <c r="BC9" s="75"/>
      <c r="BD9" s="75"/>
      <c r="BE9" s="75"/>
      <c r="BF9" s="75"/>
      <c r="BG9" s="75"/>
      <c r="BH9" s="75"/>
      <c r="BI9" s="75"/>
      <c r="BJ9" s="75"/>
      <c r="BK9" s="75"/>
      <c r="BL9" s="75"/>
      <c r="BM9" s="75"/>
      <c r="BN9" s="75"/>
      <c r="BO9" s="75"/>
      <c r="BP9" s="75"/>
      <c r="BQ9" s="75"/>
      <c r="BR9" s="75"/>
      <c r="IV9" s="77">
        <v>378</v>
      </c>
    </row>
    <row r="10" spans="1:256" ht="18" customHeight="1" x14ac:dyDescent="0.2">
      <c r="A10" s="861"/>
      <c r="B10" s="791"/>
      <c r="C10" s="791"/>
      <c r="D10" s="791"/>
      <c r="E10" s="791"/>
      <c r="F10" s="791"/>
      <c r="G10" s="791"/>
      <c r="H10" s="791"/>
      <c r="I10" s="791"/>
      <c r="J10" s="791"/>
      <c r="K10" s="791"/>
      <c r="L10" s="853"/>
      <c r="M10" s="853"/>
      <c r="N10" s="791"/>
      <c r="O10" s="791"/>
      <c r="P10" s="791"/>
      <c r="Q10" s="791"/>
      <c r="R10" s="791"/>
      <c r="S10" s="791"/>
      <c r="T10" s="791"/>
      <c r="U10" s="863" t="s">
        <v>183</v>
      </c>
      <c r="V10" s="863"/>
      <c r="W10" s="863"/>
      <c r="X10" s="792" t="s">
        <v>179</v>
      </c>
      <c r="Y10" s="787"/>
      <c r="Z10" s="787"/>
      <c r="AA10" s="863" t="s">
        <v>221</v>
      </c>
      <c r="AB10" s="863"/>
      <c r="AC10" s="863"/>
      <c r="AD10" s="808">
        <f>'Summary Sheet'!K8</f>
        <v>36892</v>
      </c>
      <c r="AE10" s="808"/>
      <c r="AF10" s="808"/>
      <c r="AG10" s="809"/>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IV10" s="77">
        <v>400</v>
      </c>
    </row>
    <row r="11" spans="1:256" ht="18" customHeight="1" thickBot="1" x14ac:dyDescent="0.3">
      <c r="A11" s="123" t="s">
        <v>184</v>
      </c>
      <c r="B11" s="788" t="str">
        <f>'Summary Sheet'!K4</f>
        <v>CHUCK WAGON</v>
      </c>
      <c r="C11" s="788"/>
      <c r="D11" s="788"/>
      <c r="E11" s="788"/>
      <c r="F11" s="788"/>
      <c r="G11" s="788"/>
      <c r="H11" s="788"/>
      <c r="I11" s="788"/>
      <c r="J11" s="788"/>
      <c r="K11" s="788"/>
      <c r="L11" s="859" t="s">
        <v>185</v>
      </c>
      <c r="M11" s="859"/>
      <c r="N11" s="788" t="str">
        <f>'Summary Sheet'!K6</f>
        <v>(123) 456-7890</v>
      </c>
      <c r="O11" s="788"/>
      <c r="P11" s="788"/>
      <c r="Q11" s="788"/>
      <c r="R11" s="788"/>
      <c r="S11" s="788"/>
      <c r="T11" s="788"/>
      <c r="U11" s="864"/>
      <c r="V11" s="864"/>
      <c r="W11" s="864"/>
      <c r="X11" s="788"/>
      <c r="Y11" s="788"/>
      <c r="Z11" s="788"/>
      <c r="AA11" s="864"/>
      <c r="AB11" s="864"/>
      <c r="AC11" s="864"/>
      <c r="AD11" s="810"/>
      <c r="AE11" s="810"/>
      <c r="AF11" s="810"/>
      <c r="AG11" s="811"/>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IV11" s="77">
        <v>418</v>
      </c>
    </row>
    <row r="12" spans="1:256" ht="20.100000000000001" customHeight="1" thickBot="1" x14ac:dyDescent="0.25">
      <c r="A12" s="829" t="s">
        <v>186</v>
      </c>
      <c r="B12" s="829" t="s">
        <v>1</v>
      </c>
      <c r="C12" s="829" t="s">
        <v>187</v>
      </c>
      <c r="D12" s="829" t="s">
        <v>188</v>
      </c>
      <c r="E12" s="837" t="s">
        <v>189</v>
      </c>
      <c r="F12" s="839"/>
      <c r="G12" s="842" t="s">
        <v>222</v>
      </c>
      <c r="H12" s="843"/>
      <c r="I12" s="843"/>
      <c r="J12" s="843"/>
      <c r="K12" s="843"/>
      <c r="L12" s="844"/>
      <c r="M12" s="829" t="s">
        <v>223</v>
      </c>
      <c r="N12" s="829" t="s">
        <v>193</v>
      </c>
      <c r="O12" s="829" t="s">
        <v>194</v>
      </c>
      <c r="P12" s="847" t="s">
        <v>224</v>
      </c>
      <c r="Q12" s="829" t="s">
        <v>248</v>
      </c>
      <c r="R12" s="847" t="s">
        <v>225</v>
      </c>
      <c r="S12" s="829" t="s">
        <v>226</v>
      </c>
      <c r="T12" s="829" t="s">
        <v>227</v>
      </c>
      <c r="U12" s="837" t="s">
        <v>228</v>
      </c>
      <c r="V12" s="838"/>
      <c r="W12" s="839"/>
      <c r="X12" s="832" t="s">
        <v>229</v>
      </c>
      <c r="Y12" s="833"/>
      <c r="Z12" s="833"/>
      <c r="AA12" s="833"/>
      <c r="AB12" s="834"/>
      <c r="AC12" s="829" t="s">
        <v>201</v>
      </c>
      <c r="AD12" s="829" t="s">
        <v>230</v>
      </c>
      <c r="AE12" s="829" t="s">
        <v>249</v>
      </c>
      <c r="AF12" s="829" t="s">
        <v>231</v>
      </c>
      <c r="AG12" s="829" t="s">
        <v>232</v>
      </c>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IV12" s="77">
        <v>414</v>
      </c>
    </row>
    <row r="13" spans="1:256" ht="20.100000000000001" customHeight="1" thickBot="1" x14ac:dyDescent="0.3">
      <c r="A13" s="830"/>
      <c r="B13" s="830"/>
      <c r="C13" s="830"/>
      <c r="D13" s="830"/>
      <c r="E13" s="840"/>
      <c r="F13" s="841"/>
      <c r="G13" s="832" t="s">
        <v>204</v>
      </c>
      <c r="H13" s="833"/>
      <c r="I13" s="834"/>
      <c r="J13" s="854" t="s">
        <v>205</v>
      </c>
      <c r="K13" s="855"/>
      <c r="L13" s="856"/>
      <c r="M13" s="830"/>
      <c r="N13" s="830"/>
      <c r="O13" s="830"/>
      <c r="P13" s="848"/>
      <c r="Q13" s="830"/>
      <c r="R13" s="848"/>
      <c r="S13" s="830"/>
      <c r="T13" s="830"/>
      <c r="U13" s="835" t="s">
        <v>213</v>
      </c>
      <c r="V13" s="835" t="s">
        <v>202</v>
      </c>
      <c r="W13" s="835" t="s">
        <v>212</v>
      </c>
      <c r="X13" s="835" t="s">
        <v>229</v>
      </c>
      <c r="Y13" s="835" t="s">
        <v>206</v>
      </c>
      <c r="Z13" s="835" t="s">
        <v>207</v>
      </c>
      <c r="AA13" s="835" t="s">
        <v>202</v>
      </c>
      <c r="AB13" s="835" t="s">
        <v>212</v>
      </c>
      <c r="AC13" s="830"/>
      <c r="AD13" s="830"/>
      <c r="AE13" s="830"/>
      <c r="AF13" s="830"/>
      <c r="AG13" s="830"/>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IV13" s="77">
        <v>438</v>
      </c>
    </row>
    <row r="14" spans="1:256" ht="20.100000000000001" customHeight="1" thickBot="1" x14ac:dyDescent="0.25">
      <c r="A14" s="831"/>
      <c r="B14" s="831"/>
      <c r="C14" s="831"/>
      <c r="D14" s="831"/>
      <c r="E14" s="124" t="s">
        <v>213</v>
      </c>
      <c r="F14" s="124" t="s">
        <v>214</v>
      </c>
      <c r="G14" s="125" t="s">
        <v>215</v>
      </c>
      <c r="H14" s="845" t="s">
        <v>216</v>
      </c>
      <c r="I14" s="846"/>
      <c r="J14" s="125" t="s">
        <v>215</v>
      </c>
      <c r="K14" s="845" t="s">
        <v>216</v>
      </c>
      <c r="L14" s="846"/>
      <c r="M14" s="831"/>
      <c r="N14" s="831"/>
      <c r="O14" s="831"/>
      <c r="P14" s="849"/>
      <c r="Q14" s="831"/>
      <c r="R14" s="849"/>
      <c r="S14" s="831"/>
      <c r="T14" s="831"/>
      <c r="U14" s="836"/>
      <c r="V14" s="836"/>
      <c r="W14" s="836"/>
      <c r="X14" s="836"/>
      <c r="Y14" s="836"/>
      <c r="Z14" s="836"/>
      <c r="AA14" s="836"/>
      <c r="AB14" s="836"/>
      <c r="AC14" s="831"/>
      <c r="AD14" s="831"/>
      <c r="AE14" s="831"/>
      <c r="AF14" s="831"/>
      <c r="AG14" s="831"/>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IV14" s="77">
        <v>412</v>
      </c>
    </row>
    <row r="15" spans="1:256" ht="30" customHeight="1" thickTop="1" x14ac:dyDescent="0.2">
      <c r="A15" s="128"/>
      <c r="B15" s="129"/>
      <c r="C15" s="130"/>
      <c r="D15" s="131"/>
      <c r="E15" s="132"/>
      <c r="F15" s="132"/>
      <c r="G15" s="131"/>
      <c r="H15" s="133"/>
      <c r="I15" s="134"/>
      <c r="J15" s="131"/>
      <c r="K15" s="133"/>
      <c r="L15" s="134"/>
      <c r="M15" s="131"/>
      <c r="N15" s="131"/>
      <c r="O15" s="130"/>
      <c r="P15" s="130"/>
      <c r="Q15" s="130"/>
      <c r="R15" s="135"/>
      <c r="S15" s="136"/>
      <c r="T15" s="136"/>
      <c r="U15" s="137"/>
      <c r="V15" s="135"/>
      <c r="W15" s="135"/>
      <c r="X15" s="135"/>
      <c r="Y15" s="135"/>
      <c r="Z15" s="135"/>
      <c r="AA15" s="135"/>
      <c r="AB15" s="135"/>
      <c r="AC15" s="137"/>
      <c r="AD15" s="137"/>
      <c r="AE15" s="130"/>
      <c r="AF15" s="137"/>
      <c r="AG15" s="138"/>
      <c r="AI15" s="88">
        <f>B15</f>
        <v>0</v>
      </c>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IV15" s="77">
        <v>458</v>
      </c>
    </row>
    <row r="16" spans="1:256" ht="30" customHeight="1" thickBot="1" x14ac:dyDescent="0.25">
      <c r="A16" s="154" t="s">
        <v>217</v>
      </c>
      <c r="B16" s="824"/>
      <c r="C16" s="824"/>
      <c r="D16" s="824"/>
      <c r="E16" s="824"/>
      <c r="F16" s="825"/>
      <c r="G16" s="827" t="s">
        <v>218</v>
      </c>
      <c r="H16" s="828"/>
      <c r="I16" s="828"/>
      <c r="J16" s="824"/>
      <c r="K16" s="824"/>
      <c r="L16" s="824"/>
      <c r="M16" s="824"/>
      <c r="N16" s="825"/>
      <c r="O16" s="827" t="s">
        <v>219</v>
      </c>
      <c r="P16" s="828"/>
      <c r="Q16" s="155"/>
      <c r="R16" s="824"/>
      <c r="S16" s="824"/>
      <c r="T16" s="824"/>
      <c r="U16" s="824"/>
      <c r="V16" s="824"/>
      <c r="W16" s="824"/>
      <c r="X16" s="824"/>
      <c r="Y16" s="824"/>
      <c r="Z16" s="824"/>
      <c r="AA16" s="824"/>
      <c r="AB16" s="824"/>
      <c r="AC16" s="824"/>
      <c r="AD16" s="824"/>
      <c r="AE16" s="824"/>
      <c r="AF16" s="824"/>
      <c r="AG16" s="826"/>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IV16" s="77">
        <v>434</v>
      </c>
    </row>
    <row r="17" spans="1:256" ht="30" customHeight="1" x14ac:dyDescent="0.2">
      <c r="A17" s="139"/>
      <c r="B17" s="140"/>
      <c r="C17" s="141"/>
      <c r="D17" s="142"/>
      <c r="E17" s="143"/>
      <c r="F17" s="143"/>
      <c r="G17" s="142"/>
      <c r="H17" s="144"/>
      <c r="I17" s="145"/>
      <c r="J17" s="142"/>
      <c r="K17" s="144"/>
      <c r="L17" s="145"/>
      <c r="M17" s="142"/>
      <c r="N17" s="142"/>
      <c r="O17" s="141"/>
      <c r="P17" s="141"/>
      <c r="Q17" s="141"/>
      <c r="R17" s="146"/>
      <c r="S17" s="147"/>
      <c r="T17" s="147"/>
      <c r="U17" s="148"/>
      <c r="V17" s="146"/>
      <c r="W17" s="146"/>
      <c r="X17" s="146"/>
      <c r="Y17" s="146"/>
      <c r="Z17" s="146"/>
      <c r="AA17" s="146"/>
      <c r="AB17" s="146"/>
      <c r="AC17" s="148"/>
      <c r="AD17" s="148"/>
      <c r="AE17" s="141"/>
      <c r="AF17" s="148"/>
      <c r="AG17" s="149"/>
      <c r="AI17" s="88">
        <f>B17</f>
        <v>0</v>
      </c>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IV17" s="77">
        <v>478</v>
      </c>
    </row>
    <row r="18" spans="1:256" ht="30" customHeight="1" thickBot="1" x14ac:dyDescent="0.25">
      <c r="A18" s="126" t="s">
        <v>217</v>
      </c>
      <c r="B18" s="819"/>
      <c r="C18" s="819"/>
      <c r="D18" s="819"/>
      <c r="E18" s="819"/>
      <c r="F18" s="821"/>
      <c r="G18" s="822" t="s">
        <v>218</v>
      </c>
      <c r="H18" s="823"/>
      <c r="I18" s="823"/>
      <c r="J18" s="819"/>
      <c r="K18" s="819"/>
      <c r="L18" s="819"/>
      <c r="M18" s="819"/>
      <c r="N18" s="821"/>
      <c r="O18" s="822" t="s">
        <v>219</v>
      </c>
      <c r="P18" s="823"/>
      <c r="Q18" s="127"/>
      <c r="R18" s="819"/>
      <c r="S18" s="819"/>
      <c r="T18" s="819"/>
      <c r="U18" s="819"/>
      <c r="V18" s="819"/>
      <c r="W18" s="819"/>
      <c r="X18" s="819"/>
      <c r="Y18" s="819"/>
      <c r="Z18" s="819"/>
      <c r="AA18" s="819"/>
      <c r="AB18" s="819"/>
      <c r="AC18" s="819"/>
      <c r="AD18" s="819"/>
      <c r="AE18" s="819"/>
      <c r="AF18" s="819"/>
      <c r="AG18" s="820"/>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IV18" s="77">
        <v>500</v>
      </c>
    </row>
    <row r="19" spans="1:256" ht="30" customHeight="1" x14ac:dyDescent="0.2">
      <c r="A19" s="139"/>
      <c r="B19" s="140"/>
      <c r="C19" s="141"/>
      <c r="D19" s="142"/>
      <c r="E19" s="143"/>
      <c r="F19" s="143"/>
      <c r="G19" s="142"/>
      <c r="H19" s="144"/>
      <c r="I19" s="145"/>
      <c r="J19" s="142"/>
      <c r="K19" s="144"/>
      <c r="L19" s="145"/>
      <c r="M19" s="142"/>
      <c r="N19" s="142"/>
      <c r="O19" s="141"/>
      <c r="P19" s="141"/>
      <c r="Q19" s="141"/>
      <c r="R19" s="146"/>
      <c r="S19" s="147"/>
      <c r="T19" s="147"/>
      <c r="U19" s="148"/>
      <c r="V19" s="146"/>
      <c r="W19" s="146"/>
      <c r="X19" s="146"/>
      <c r="Y19" s="146"/>
      <c r="Z19" s="146"/>
      <c r="AA19" s="146"/>
      <c r="AB19" s="146"/>
      <c r="AC19" s="148"/>
      <c r="AD19" s="148"/>
      <c r="AE19" s="141"/>
      <c r="AF19" s="148"/>
      <c r="AG19" s="149"/>
      <c r="AI19" s="88">
        <f>B19</f>
        <v>0</v>
      </c>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IV19" s="77">
        <v>518</v>
      </c>
    </row>
    <row r="20" spans="1:256" ht="30" customHeight="1" thickBot="1" x14ac:dyDescent="0.25">
      <c r="A20" s="126" t="s">
        <v>217</v>
      </c>
      <c r="B20" s="819"/>
      <c r="C20" s="819"/>
      <c r="D20" s="819"/>
      <c r="E20" s="819"/>
      <c r="F20" s="821"/>
      <c r="G20" s="822" t="s">
        <v>218</v>
      </c>
      <c r="H20" s="823"/>
      <c r="I20" s="823"/>
      <c r="J20" s="819"/>
      <c r="K20" s="819"/>
      <c r="L20" s="819"/>
      <c r="M20" s="819"/>
      <c r="N20" s="821"/>
      <c r="O20" s="822" t="s">
        <v>219</v>
      </c>
      <c r="P20" s="823"/>
      <c r="Q20" s="127"/>
      <c r="R20" s="819"/>
      <c r="S20" s="819"/>
      <c r="T20" s="819"/>
      <c r="U20" s="819"/>
      <c r="V20" s="819"/>
      <c r="W20" s="819"/>
      <c r="X20" s="819"/>
      <c r="Y20" s="819"/>
      <c r="Z20" s="819"/>
      <c r="AA20" s="819"/>
      <c r="AB20" s="819"/>
      <c r="AC20" s="819"/>
      <c r="AD20" s="819"/>
      <c r="AE20" s="819"/>
      <c r="AF20" s="819"/>
      <c r="AG20" s="820"/>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IV20" s="77">
        <v>514</v>
      </c>
    </row>
    <row r="21" spans="1:256" ht="30" customHeight="1" x14ac:dyDescent="0.2">
      <c r="A21" s="139"/>
      <c r="B21" s="140"/>
      <c r="C21" s="141"/>
      <c r="D21" s="142"/>
      <c r="E21" s="143"/>
      <c r="F21" s="143"/>
      <c r="G21" s="142"/>
      <c r="H21" s="144"/>
      <c r="I21" s="145"/>
      <c r="J21" s="142"/>
      <c r="K21" s="144"/>
      <c r="L21" s="145"/>
      <c r="M21" s="142"/>
      <c r="N21" s="142"/>
      <c r="O21" s="141"/>
      <c r="P21" s="141"/>
      <c r="Q21" s="141"/>
      <c r="R21" s="146"/>
      <c r="S21" s="147"/>
      <c r="T21" s="147"/>
      <c r="U21" s="148"/>
      <c r="V21" s="146"/>
      <c r="W21" s="146"/>
      <c r="X21" s="146"/>
      <c r="Y21" s="146"/>
      <c r="Z21" s="146"/>
      <c r="AA21" s="146"/>
      <c r="AB21" s="146"/>
      <c r="AC21" s="148"/>
      <c r="AD21" s="148"/>
      <c r="AE21" s="141"/>
      <c r="AF21" s="148"/>
      <c r="AG21" s="149"/>
      <c r="AI21" s="88">
        <f>B21</f>
        <v>0</v>
      </c>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IV21" s="77">
        <v>538</v>
      </c>
    </row>
    <row r="22" spans="1:256" ht="30" customHeight="1" thickBot="1" x14ac:dyDescent="0.25">
      <c r="A22" s="126" t="s">
        <v>217</v>
      </c>
      <c r="B22" s="819"/>
      <c r="C22" s="819"/>
      <c r="D22" s="819"/>
      <c r="E22" s="819"/>
      <c r="F22" s="821"/>
      <c r="G22" s="822" t="s">
        <v>218</v>
      </c>
      <c r="H22" s="823"/>
      <c r="I22" s="823"/>
      <c r="J22" s="819"/>
      <c r="K22" s="819"/>
      <c r="L22" s="819"/>
      <c r="M22" s="819"/>
      <c r="N22" s="821"/>
      <c r="O22" s="822" t="s">
        <v>219</v>
      </c>
      <c r="P22" s="823"/>
      <c r="Q22" s="127"/>
      <c r="R22" s="819"/>
      <c r="S22" s="819"/>
      <c r="T22" s="819"/>
      <c r="U22" s="819"/>
      <c r="V22" s="819"/>
      <c r="W22" s="819"/>
      <c r="X22" s="819"/>
      <c r="Y22" s="819"/>
      <c r="Z22" s="819"/>
      <c r="AA22" s="819"/>
      <c r="AB22" s="819"/>
      <c r="AC22" s="819"/>
      <c r="AD22" s="819"/>
      <c r="AE22" s="819"/>
      <c r="AF22" s="819"/>
      <c r="AG22" s="820"/>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IV22" s="77">
        <v>512</v>
      </c>
    </row>
    <row r="23" spans="1:256" ht="30" customHeight="1" x14ac:dyDescent="0.2">
      <c r="A23" s="139"/>
      <c r="B23" s="140"/>
      <c r="C23" s="141"/>
      <c r="D23" s="142"/>
      <c r="E23" s="143"/>
      <c r="F23" s="143"/>
      <c r="G23" s="142"/>
      <c r="H23" s="144"/>
      <c r="I23" s="145"/>
      <c r="J23" s="142"/>
      <c r="K23" s="144"/>
      <c r="L23" s="145"/>
      <c r="M23" s="142"/>
      <c r="N23" s="142"/>
      <c r="O23" s="141"/>
      <c r="P23" s="141"/>
      <c r="Q23" s="141"/>
      <c r="R23" s="146"/>
      <c r="S23" s="147"/>
      <c r="T23" s="147"/>
      <c r="U23" s="148"/>
      <c r="V23" s="146"/>
      <c r="W23" s="146"/>
      <c r="X23" s="146"/>
      <c r="Y23" s="146"/>
      <c r="Z23" s="146"/>
      <c r="AA23" s="146"/>
      <c r="AB23" s="146"/>
      <c r="AC23" s="148"/>
      <c r="AD23" s="148"/>
      <c r="AE23" s="141"/>
      <c r="AF23" s="148"/>
      <c r="AG23" s="149"/>
      <c r="AI23" s="88">
        <f>B23</f>
        <v>0</v>
      </c>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IV23" s="77">
        <v>558</v>
      </c>
    </row>
    <row r="24" spans="1:256" ht="30" customHeight="1" thickBot="1" x14ac:dyDescent="0.25">
      <c r="A24" s="126" t="s">
        <v>217</v>
      </c>
      <c r="B24" s="819"/>
      <c r="C24" s="819"/>
      <c r="D24" s="819"/>
      <c r="E24" s="819"/>
      <c r="F24" s="821"/>
      <c r="G24" s="822" t="s">
        <v>218</v>
      </c>
      <c r="H24" s="823"/>
      <c r="I24" s="823"/>
      <c r="J24" s="819"/>
      <c r="K24" s="819"/>
      <c r="L24" s="819"/>
      <c r="M24" s="819"/>
      <c r="N24" s="821"/>
      <c r="O24" s="822" t="s">
        <v>219</v>
      </c>
      <c r="P24" s="823"/>
      <c r="Q24" s="127"/>
      <c r="R24" s="819"/>
      <c r="S24" s="819"/>
      <c r="T24" s="819"/>
      <c r="U24" s="819"/>
      <c r="V24" s="819"/>
      <c r="W24" s="819"/>
      <c r="X24" s="819"/>
      <c r="Y24" s="819"/>
      <c r="Z24" s="819"/>
      <c r="AA24" s="819"/>
      <c r="AB24" s="819"/>
      <c r="AC24" s="819"/>
      <c r="AD24" s="819"/>
      <c r="AE24" s="819"/>
      <c r="AF24" s="819"/>
      <c r="AG24" s="820"/>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IV24" s="77">
        <v>534</v>
      </c>
    </row>
    <row r="25" spans="1:256" ht="30" customHeight="1" x14ac:dyDescent="0.2">
      <c r="A25" s="139"/>
      <c r="B25" s="140"/>
      <c r="C25" s="141"/>
      <c r="D25" s="142"/>
      <c r="E25" s="143"/>
      <c r="F25" s="143"/>
      <c r="G25" s="142"/>
      <c r="H25" s="144"/>
      <c r="I25" s="145"/>
      <c r="J25" s="142"/>
      <c r="K25" s="144"/>
      <c r="L25" s="145"/>
      <c r="M25" s="142"/>
      <c r="N25" s="142"/>
      <c r="O25" s="141"/>
      <c r="P25" s="141"/>
      <c r="Q25" s="141"/>
      <c r="R25" s="146"/>
      <c r="S25" s="147"/>
      <c r="T25" s="147"/>
      <c r="U25" s="148"/>
      <c r="V25" s="146"/>
      <c r="W25" s="146"/>
      <c r="X25" s="146"/>
      <c r="Y25" s="146"/>
      <c r="Z25" s="146"/>
      <c r="AA25" s="146"/>
      <c r="AB25" s="146"/>
      <c r="AC25" s="148"/>
      <c r="AD25" s="148"/>
      <c r="AE25" s="141"/>
      <c r="AF25" s="148"/>
      <c r="AG25" s="149"/>
      <c r="AI25" s="88">
        <f>B25</f>
        <v>0</v>
      </c>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IV25" s="77">
        <v>578</v>
      </c>
    </row>
    <row r="26" spans="1:256" ht="30" customHeight="1" thickBot="1" x14ac:dyDescent="0.25">
      <c r="A26" s="126" t="s">
        <v>217</v>
      </c>
      <c r="B26" s="819"/>
      <c r="C26" s="819"/>
      <c r="D26" s="819"/>
      <c r="E26" s="819"/>
      <c r="F26" s="821"/>
      <c r="G26" s="822" t="s">
        <v>218</v>
      </c>
      <c r="H26" s="823"/>
      <c r="I26" s="823"/>
      <c r="J26" s="819"/>
      <c r="K26" s="819"/>
      <c r="L26" s="819"/>
      <c r="M26" s="819"/>
      <c r="N26" s="821"/>
      <c r="O26" s="822" t="s">
        <v>219</v>
      </c>
      <c r="P26" s="823"/>
      <c r="Q26" s="127"/>
      <c r="R26" s="819"/>
      <c r="S26" s="819"/>
      <c r="T26" s="819"/>
      <c r="U26" s="819"/>
      <c r="V26" s="819"/>
      <c r="W26" s="819"/>
      <c r="X26" s="819"/>
      <c r="Y26" s="819"/>
      <c r="Z26" s="819"/>
      <c r="AA26" s="819"/>
      <c r="AB26" s="819"/>
      <c r="AC26" s="819"/>
      <c r="AD26" s="819"/>
      <c r="AE26" s="819"/>
      <c r="AF26" s="819"/>
      <c r="AG26" s="820"/>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IV26" s="77">
        <v>600</v>
      </c>
    </row>
    <row r="27" spans="1:256" ht="30" customHeight="1" x14ac:dyDescent="0.2">
      <c r="A27" s="139"/>
      <c r="B27" s="140"/>
      <c r="C27" s="141"/>
      <c r="D27" s="142"/>
      <c r="E27" s="143"/>
      <c r="F27" s="143"/>
      <c r="G27" s="142"/>
      <c r="H27" s="144"/>
      <c r="I27" s="145"/>
      <c r="J27" s="142"/>
      <c r="K27" s="144"/>
      <c r="L27" s="145"/>
      <c r="M27" s="142"/>
      <c r="N27" s="142"/>
      <c r="O27" s="141"/>
      <c r="P27" s="141"/>
      <c r="Q27" s="141"/>
      <c r="R27" s="146"/>
      <c r="S27" s="147"/>
      <c r="T27" s="147"/>
      <c r="U27" s="148"/>
      <c r="V27" s="146"/>
      <c r="W27" s="146"/>
      <c r="X27" s="146"/>
      <c r="Y27" s="146"/>
      <c r="Z27" s="146"/>
      <c r="AA27" s="146"/>
      <c r="AB27" s="146"/>
      <c r="AC27" s="148"/>
      <c r="AD27" s="148"/>
      <c r="AE27" s="141"/>
      <c r="AF27" s="148"/>
      <c r="AG27" s="149"/>
      <c r="AI27" s="88">
        <f>B27</f>
        <v>0</v>
      </c>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IV27" s="77">
        <v>618</v>
      </c>
    </row>
    <row r="28" spans="1:256" ht="30" customHeight="1" thickBot="1" x14ac:dyDescent="0.25">
      <c r="A28" s="126" t="s">
        <v>217</v>
      </c>
      <c r="B28" s="819"/>
      <c r="C28" s="819"/>
      <c r="D28" s="819"/>
      <c r="E28" s="819"/>
      <c r="F28" s="821"/>
      <c r="G28" s="822" t="s">
        <v>218</v>
      </c>
      <c r="H28" s="823"/>
      <c r="I28" s="823"/>
      <c r="J28" s="819"/>
      <c r="K28" s="819"/>
      <c r="L28" s="819"/>
      <c r="M28" s="819"/>
      <c r="N28" s="821"/>
      <c r="O28" s="822" t="s">
        <v>219</v>
      </c>
      <c r="P28" s="823"/>
      <c r="Q28" s="127"/>
      <c r="R28" s="819"/>
      <c r="S28" s="819"/>
      <c r="T28" s="819"/>
      <c r="U28" s="819"/>
      <c r="V28" s="819"/>
      <c r="W28" s="819"/>
      <c r="X28" s="819"/>
      <c r="Y28" s="819"/>
      <c r="Z28" s="819"/>
      <c r="AA28" s="819"/>
      <c r="AB28" s="819"/>
      <c r="AC28" s="819"/>
      <c r="AD28" s="819"/>
      <c r="AE28" s="819"/>
      <c r="AF28" s="819"/>
      <c r="AG28" s="820"/>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IV28" s="77">
        <v>614</v>
      </c>
    </row>
    <row r="29" spans="1:256" ht="30" customHeight="1" x14ac:dyDescent="0.2">
      <c r="A29" s="139"/>
      <c r="B29" s="140"/>
      <c r="C29" s="141"/>
      <c r="D29" s="142"/>
      <c r="E29" s="143"/>
      <c r="F29" s="143"/>
      <c r="G29" s="142"/>
      <c r="H29" s="144"/>
      <c r="I29" s="145"/>
      <c r="J29" s="142"/>
      <c r="K29" s="144"/>
      <c r="L29" s="145"/>
      <c r="M29" s="142"/>
      <c r="N29" s="142"/>
      <c r="O29" s="141"/>
      <c r="P29" s="141"/>
      <c r="Q29" s="141"/>
      <c r="R29" s="146"/>
      <c r="S29" s="147"/>
      <c r="T29" s="147"/>
      <c r="U29" s="148"/>
      <c r="V29" s="146"/>
      <c r="W29" s="146"/>
      <c r="X29" s="146"/>
      <c r="Y29" s="146"/>
      <c r="Z29" s="146"/>
      <c r="AA29" s="146"/>
      <c r="AB29" s="146"/>
      <c r="AC29" s="148"/>
      <c r="AD29" s="148"/>
      <c r="AE29" s="141"/>
      <c r="AF29" s="148"/>
      <c r="AG29" s="149"/>
      <c r="AI29" s="88">
        <f>B29</f>
        <v>0</v>
      </c>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IV29" s="77">
        <v>638</v>
      </c>
    </row>
    <row r="30" spans="1:256" ht="30" customHeight="1" thickBot="1" x14ac:dyDescent="0.25">
      <c r="A30" s="126" t="s">
        <v>217</v>
      </c>
      <c r="B30" s="819"/>
      <c r="C30" s="819"/>
      <c r="D30" s="819"/>
      <c r="E30" s="819"/>
      <c r="F30" s="821"/>
      <c r="G30" s="822" t="s">
        <v>218</v>
      </c>
      <c r="H30" s="823"/>
      <c r="I30" s="823"/>
      <c r="J30" s="819"/>
      <c r="K30" s="819"/>
      <c r="L30" s="819"/>
      <c r="M30" s="819"/>
      <c r="N30" s="821"/>
      <c r="O30" s="822" t="s">
        <v>219</v>
      </c>
      <c r="P30" s="823"/>
      <c r="Q30" s="127"/>
      <c r="R30" s="819"/>
      <c r="S30" s="819"/>
      <c r="T30" s="819"/>
      <c r="U30" s="819"/>
      <c r="V30" s="819"/>
      <c r="W30" s="819"/>
      <c r="X30" s="819"/>
      <c r="Y30" s="819"/>
      <c r="Z30" s="819"/>
      <c r="AA30" s="819"/>
      <c r="AB30" s="819"/>
      <c r="AC30" s="819"/>
      <c r="AD30" s="819"/>
      <c r="AE30" s="819"/>
      <c r="AF30" s="819"/>
      <c r="AG30" s="820"/>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IV30" s="77">
        <v>612</v>
      </c>
    </row>
    <row r="31" spans="1:256" ht="30" customHeight="1" x14ac:dyDescent="0.2">
      <c r="A31" s="139"/>
      <c r="B31" s="140"/>
      <c r="C31" s="141"/>
      <c r="D31" s="142"/>
      <c r="E31" s="143"/>
      <c r="F31" s="143"/>
      <c r="G31" s="142"/>
      <c r="H31" s="144"/>
      <c r="I31" s="145"/>
      <c r="J31" s="142"/>
      <c r="K31" s="144"/>
      <c r="L31" s="145"/>
      <c r="M31" s="142"/>
      <c r="N31" s="142"/>
      <c r="O31" s="141"/>
      <c r="P31" s="141"/>
      <c r="Q31" s="141"/>
      <c r="R31" s="146"/>
      <c r="S31" s="147"/>
      <c r="T31" s="147"/>
      <c r="U31" s="148"/>
      <c r="V31" s="146"/>
      <c r="W31" s="146"/>
      <c r="X31" s="146"/>
      <c r="Y31" s="146"/>
      <c r="Z31" s="146"/>
      <c r="AA31" s="146"/>
      <c r="AB31" s="146"/>
      <c r="AC31" s="148"/>
      <c r="AD31" s="148"/>
      <c r="AE31" s="141"/>
      <c r="AF31" s="148"/>
      <c r="AG31" s="149"/>
      <c r="AI31" s="88">
        <f>B31</f>
        <v>0</v>
      </c>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IV31" s="77">
        <v>658</v>
      </c>
    </row>
    <row r="32" spans="1:256" ht="30" customHeight="1" thickBot="1" x14ac:dyDescent="0.25">
      <c r="A32" s="126" t="s">
        <v>217</v>
      </c>
      <c r="B32" s="819"/>
      <c r="C32" s="819"/>
      <c r="D32" s="819"/>
      <c r="E32" s="819"/>
      <c r="F32" s="821"/>
      <c r="G32" s="822" t="s">
        <v>218</v>
      </c>
      <c r="H32" s="823"/>
      <c r="I32" s="823"/>
      <c r="J32" s="819"/>
      <c r="K32" s="819"/>
      <c r="L32" s="819"/>
      <c r="M32" s="819"/>
      <c r="N32" s="821"/>
      <c r="O32" s="822" t="s">
        <v>219</v>
      </c>
      <c r="P32" s="823"/>
      <c r="Q32" s="127"/>
      <c r="R32" s="819"/>
      <c r="S32" s="819"/>
      <c r="T32" s="819"/>
      <c r="U32" s="819"/>
      <c r="V32" s="819"/>
      <c r="W32" s="819"/>
      <c r="X32" s="819"/>
      <c r="Y32" s="819"/>
      <c r="Z32" s="819"/>
      <c r="AA32" s="819"/>
      <c r="AB32" s="819"/>
      <c r="AC32" s="819"/>
      <c r="AD32" s="819"/>
      <c r="AE32" s="819"/>
      <c r="AF32" s="819"/>
      <c r="AG32" s="820"/>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IV32" s="77">
        <v>634</v>
      </c>
    </row>
    <row r="33" spans="1:256" ht="30" customHeight="1" x14ac:dyDescent="0.2">
      <c r="A33" s="139"/>
      <c r="B33" s="140"/>
      <c r="C33" s="141"/>
      <c r="D33" s="142"/>
      <c r="E33" s="143"/>
      <c r="F33" s="143"/>
      <c r="G33" s="142"/>
      <c r="H33" s="144"/>
      <c r="I33" s="145"/>
      <c r="J33" s="142"/>
      <c r="K33" s="144"/>
      <c r="L33" s="145"/>
      <c r="M33" s="142"/>
      <c r="N33" s="142"/>
      <c r="O33" s="141"/>
      <c r="P33" s="141"/>
      <c r="Q33" s="141"/>
      <c r="R33" s="146"/>
      <c r="S33" s="147"/>
      <c r="T33" s="147"/>
      <c r="U33" s="148"/>
      <c r="V33" s="146"/>
      <c r="W33" s="146"/>
      <c r="X33" s="146"/>
      <c r="Y33" s="146"/>
      <c r="Z33" s="146"/>
      <c r="AA33" s="146"/>
      <c r="AB33" s="146"/>
      <c r="AC33" s="148"/>
      <c r="AD33" s="148"/>
      <c r="AE33" s="141"/>
      <c r="AF33" s="148"/>
      <c r="AG33" s="149"/>
      <c r="AI33" s="88">
        <f>B33</f>
        <v>0</v>
      </c>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IV33" s="77">
        <v>678</v>
      </c>
    </row>
    <row r="34" spans="1:256" ht="30" customHeight="1" thickBot="1" x14ac:dyDescent="0.25">
      <c r="A34" s="126" t="s">
        <v>217</v>
      </c>
      <c r="B34" s="819"/>
      <c r="C34" s="819"/>
      <c r="D34" s="819"/>
      <c r="E34" s="819"/>
      <c r="F34" s="821"/>
      <c r="G34" s="822" t="s">
        <v>218</v>
      </c>
      <c r="H34" s="823"/>
      <c r="I34" s="823"/>
      <c r="J34" s="819"/>
      <c r="K34" s="819"/>
      <c r="L34" s="819"/>
      <c r="M34" s="819"/>
      <c r="N34" s="821"/>
      <c r="O34" s="822" t="s">
        <v>219</v>
      </c>
      <c r="P34" s="823"/>
      <c r="Q34" s="127"/>
      <c r="R34" s="819"/>
      <c r="S34" s="819"/>
      <c r="T34" s="819"/>
      <c r="U34" s="819"/>
      <c r="V34" s="819"/>
      <c r="W34" s="819"/>
      <c r="X34" s="819"/>
      <c r="Y34" s="819"/>
      <c r="Z34" s="819"/>
      <c r="AA34" s="819"/>
      <c r="AB34" s="819"/>
      <c r="AC34" s="819"/>
      <c r="AD34" s="819"/>
      <c r="AE34" s="819"/>
      <c r="AF34" s="819"/>
      <c r="AG34" s="820"/>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IV34" s="77">
        <v>700</v>
      </c>
    </row>
    <row r="35" spans="1:256" ht="30" customHeight="1" x14ac:dyDescent="0.2">
      <c r="A35" s="139"/>
      <c r="B35" s="140"/>
      <c r="C35" s="141"/>
      <c r="D35" s="142"/>
      <c r="E35" s="143"/>
      <c r="F35" s="143"/>
      <c r="G35" s="142"/>
      <c r="H35" s="144"/>
      <c r="I35" s="145"/>
      <c r="J35" s="142"/>
      <c r="K35" s="144"/>
      <c r="L35" s="145"/>
      <c r="M35" s="142"/>
      <c r="N35" s="142"/>
      <c r="O35" s="141"/>
      <c r="P35" s="141"/>
      <c r="Q35" s="141"/>
      <c r="R35" s="146"/>
      <c r="S35" s="147"/>
      <c r="T35" s="147"/>
      <c r="U35" s="148"/>
      <c r="V35" s="146"/>
      <c r="W35" s="146"/>
      <c r="X35" s="146"/>
      <c r="Y35" s="146"/>
      <c r="Z35" s="146"/>
      <c r="AA35" s="146"/>
      <c r="AB35" s="146"/>
      <c r="AC35" s="148"/>
      <c r="AD35" s="148"/>
      <c r="AE35" s="141"/>
      <c r="AF35" s="148"/>
      <c r="AG35" s="149"/>
      <c r="AI35" s="88">
        <f>B35</f>
        <v>0</v>
      </c>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IV35" s="77">
        <v>718</v>
      </c>
    </row>
    <row r="36" spans="1:256" ht="30" customHeight="1" thickBot="1" x14ac:dyDescent="0.25">
      <c r="A36" s="126" t="s">
        <v>217</v>
      </c>
      <c r="B36" s="819"/>
      <c r="C36" s="819"/>
      <c r="D36" s="819"/>
      <c r="E36" s="819"/>
      <c r="F36" s="821"/>
      <c r="G36" s="822" t="s">
        <v>218</v>
      </c>
      <c r="H36" s="823"/>
      <c r="I36" s="823"/>
      <c r="J36" s="819"/>
      <c r="K36" s="819"/>
      <c r="L36" s="819"/>
      <c r="M36" s="819"/>
      <c r="N36" s="821"/>
      <c r="O36" s="822" t="s">
        <v>219</v>
      </c>
      <c r="P36" s="823"/>
      <c r="Q36" s="127"/>
      <c r="R36" s="819"/>
      <c r="S36" s="819"/>
      <c r="T36" s="819"/>
      <c r="U36" s="819"/>
      <c r="V36" s="819"/>
      <c r="W36" s="819"/>
      <c r="X36" s="819"/>
      <c r="Y36" s="819"/>
      <c r="Z36" s="819"/>
      <c r="AA36" s="819"/>
      <c r="AB36" s="819"/>
      <c r="AC36" s="819"/>
      <c r="AD36" s="819"/>
      <c r="AE36" s="819"/>
      <c r="AF36" s="819"/>
      <c r="AG36" s="820"/>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IV36" s="77">
        <v>714</v>
      </c>
    </row>
    <row r="37" spans="1:256" ht="30" customHeight="1" x14ac:dyDescent="0.2">
      <c r="A37" s="139"/>
      <c r="B37" s="140"/>
      <c r="C37" s="141"/>
      <c r="D37" s="142"/>
      <c r="E37" s="143"/>
      <c r="F37" s="143"/>
      <c r="G37" s="142"/>
      <c r="H37" s="144"/>
      <c r="I37" s="145"/>
      <c r="J37" s="142"/>
      <c r="K37" s="144"/>
      <c r="L37" s="145"/>
      <c r="M37" s="142"/>
      <c r="N37" s="142"/>
      <c r="O37" s="141"/>
      <c r="P37" s="141"/>
      <c r="Q37" s="141"/>
      <c r="R37" s="146"/>
      <c r="S37" s="147"/>
      <c r="T37" s="147"/>
      <c r="U37" s="148"/>
      <c r="V37" s="146"/>
      <c r="W37" s="146"/>
      <c r="X37" s="146"/>
      <c r="Y37" s="146"/>
      <c r="Z37" s="146"/>
      <c r="AA37" s="146"/>
      <c r="AB37" s="146"/>
      <c r="AC37" s="148"/>
      <c r="AD37" s="148"/>
      <c r="AE37" s="141"/>
      <c r="AF37" s="148"/>
      <c r="AG37" s="149"/>
      <c r="AI37" s="88">
        <f>B37</f>
        <v>0</v>
      </c>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IV37" s="77">
        <v>738</v>
      </c>
    </row>
    <row r="38" spans="1:256" ht="30" customHeight="1" thickBot="1" x14ac:dyDescent="0.25">
      <c r="A38" s="126" t="s">
        <v>217</v>
      </c>
      <c r="B38" s="819"/>
      <c r="C38" s="819"/>
      <c r="D38" s="819"/>
      <c r="E38" s="819"/>
      <c r="F38" s="821"/>
      <c r="G38" s="822" t="s">
        <v>218</v>
      </c>
      <c r="H38" s="823"/>
      <c r="I38" s="823"/>
      <c r="J38" s="819"/>
      <c r="K38" s="819"/>
      <c r="L38" s="819"/>
      <c r="M38" s="819"/>
      <c r="N38" s="821"/>
      <c r="O38" s="822" t="s">
        <v>219</v>
      </c>
      <c r="P38" s="823"/>
      <c r="Q38" s="127"/>
      <c r="R38" s="819"/>
      <c r="S38" s="819"/>
      <c r="T38" s="819"/>
      <c r="U38" s="819"/>
      <c r="V38" s="819"/>
      <c r="W38" s="819"/>
      <c r="X38" s="819"/>
      <c r="Y38" s="819"/>
      <c r="Z38" s="819"/>
      <c r="AA38" s="819"/>
      <c r="AB38" s="819"/>
      <c r="AC38" s="819"/>
      <c r="AD38" s="819"/>
      <c r="AE38" s="819"/>
      <c r="AF38" s="819"/>
      <c r="AG38" s="820"/>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IV38" s="77">
        <v>712</v>
      </c>
    </row>
    <row r="39" spans="1:256" ht="30" customHeight="1" x14ac:dyDescent="0.2">
      <c r="A39" s="139"/>
      <c r="B39" s="140"/>
      <c r="C39" s="141"/>
      <c r="D39" s="142"/>
      <c r="E39" s="143"/>
      <c r="F39" s="143"/>
      <c r="G39" s="142"/>
      <c r="H39" s="144"/>
      <c r="I39" s="145"/>
      <c r="J39" s="142"/>
      <c r="K39" s="144"/>
      <c r="L39" s="145"/>
      <c r="M39" s="142"/>
      <c r="N39" s="142"/>
      <c r="O39" s="141"/>
      <c r="P39" s="141"/>
      <c r="Q39" s="141"/>
      <c r="R39" s="146"/>
      <c r="S39" s="147"/>
      <c r="T39" s="147"/>
      <c r="U39" s="148"/>
      <c r="V39" s="146"/>
      <c r="W39" s="146"/>
      <c r="X39" s="146"/>
      <c r="Y39" s="146"/>
      <c r="Z39" s="146"/>
      <c r="AA39" s="146"/>
      <c r="AB39" s="146"/>
      <c r="AC39" s="148"/>
      <c r="AD39" s="148"/>
      <c r="AE39" s="141"/>
      <c r="AF39" s="148"/>
      <c r="AG39" s="149"/>
      <c r="AI39" s="88">
        <f>B39</f>
        <v>0</v>
      </c>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IV39" s="77">
        <v>758</v>
      </c>
    </row>
    <row r="40" spans="1:256" ht="30" customHeight="1" thickBot="1" x14ac:dyDescent="0.25">
      <c r="A40" s="126" t="s">
        <v>217</v>
      </c>
      <c r="B40" s="819"/>
      <c r="C40" s="819"/>
      <c r="D40" s="819"/>
      <c r="E40" s="819"/>
      <c r="F40" s="821"/>
      <c r="G40" s="822" t="s">
        <v>218</v>
      </c>
      <c r="H40" s="823"/>
      <c r="I40" s="823"/>
      <c r="J40" s="819"/>
      <c r="K40" s="819"/>
      <c r="L40" s="819"/>
      <c r="M40" s="819"/>
      <c r="N40" s="821"/>
      <c r="O40" s="822" t="s">
        <v>219</v>
      </c>
      <c r="P40" s="823"/>
      <c r="Q40" s="127"/>
      <c r="R40" s="819"/>
      <c r="S40" s="819"/>
      <c r="T40" s="819"/>
      <c r="U40" s="819"/>
      <c r="V40" s="819"/>
      <c r="W40" s="819"/>
      <c r="X40" s="819"/>
      <c r="Y40" s="819"/>
      <c r="Z40" s="819"/>
      <c r="AA40" s="819"/>
      <c r="AB40" s="819"/>
      <c r="AC40" s="819"/>
      <c r="AD40" s="819"/>
      <c r="AE40" s="819"/>
      <c r="AF40" s="819"/>
      <c r="AG40" s="820"/>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IV40" s="77">
        <v>734</v>
      </c>
    </row>
    <row r="41" spans="1:256" ht="30" customHeight="1" x14ac:dyDescent="0.2">
      <c r="A41" s="139"/>
      <c r="B41" s="140"/>
      <c r="C41" s="141"/>
      <c r="D41" s="142"/>
      <c r="E41" s="143"/>
      <c r="F41" s="143"/>
      <c r="G41" s="142"/>
      <c r="H41" s="144"/>
      <c r="I41" s="145"/>
      <c r="J41" s="142"/>
      <c r="K41" s="144"/>
      <c r="L41" s="145"/>
      <c r="M41" s="142"/>
      <c r="N41" s="142"/>
      <c r="O41" s="141"/>
      <c r="P41" s="141"/>
      <c r="Q41" s="141"/>
      <c r="R41" s="146"/>
      <c r="S41" s="147"/>
      <c r="T41" s="147"/>
      <c r="U41" s="148"/>
      <c r="V41" s="146"/>
      <c r="W41" s="146"/>
      <c r="X41" s="146"/>
      <c r="Y41" s="146"/>
      <c r="Z41" s="146"/>
      <c r="AA41" s="146"/>
      <c r="AB41" s="146"/>
      <c r="AC41" s="148"/>
      <c r="AD41" s="148"/>
      <c r="AE41" s="141"/>
      <c r="AF41" s="148"/>
      <c r="AG41" s="149"/>
      <c r="AI41" s="88">
        <f>B41</f>
        <v>0</v>
      </c>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IV41" s="77">
        <v>778</v>
      </c>
    </row>
    <row r="42" spans="1:256" ht="30" customHeight="1" thickBot="1" x14ac:dyDescent="0.25">
      <c r="A42" s="126" t="s">
        <v>217</v>
      </c>
      <c r="B42" s="819"/>
      <c r="C42" s="819"/>
      <c r="D42" s="819"/>
      <c r="E42" s="819"/>
      <c r="F42" s="821"/>
      <c r="G42" s="822" t="s">
        <v>218</v>
      </c>
      <c r="H42" s="823"/>
      <c r="I42" s="823"/>
      <c r="J42" s="819"/>
      <c r="K42" s="819"/>
      <c r="L42" s="819"/>
      <c r="M42" s="819"/>
      <c r="N42" s="821"/>
      <c r="O42" s="822" t="s">
        <v>219</v>
      </c>
      <c r="P42" s="823"/>
      <c r="Q42" s="127"/>
      <c r="R42" s="819"/>
      <c r="S42" s="819"/>
      <c r="T42" s="819"/>
      <c r="U42" s="819"/>
      <c r="V42" s="819"/>
      <c r="W42" s="819"/>
      <c r="X42" s="819"/>
      <c r="Y42" s="819"/>
      <c r="Z42" s="819"/>
      <c r="AA42" s="819"/>
      <c r="AB42" s="819"/>
      <c r="AC42" s="819"/>
      <c r="AD42" s="819"/>
      <c r="AE42" s="819"/>
      <c r="AF42" s="819"/>
      <c r="AG42" s="820"/>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IV42" s="77">
        <v>800</v>
      </c>
    </row>
    <row r="43" spans="1:256" ht="30" customHeight="1" x14ac:dyDescent="0.2">
      <c r="A43" s="139"/>
      <c r="B43" s="140"/>
      <c r="C43" s="141"/>
      <c r="D43" s="142"/>
      <c r="E43" s="143"/>
      <c r="F43" s="143"/>
      <c r="G43" s="142"/>
      <c r="H43" s="144"/>
      <c r="I43" s="145"/>
      <c r="J43" s="142"/>
      <c r="K43" s="144"/>
      <c r="L43" s="145"/>
      <c r="M43" s="142"/>
      <c r="N43" s="142"/>
      <c r="O43" s="141"/>
      <c r="P43" s="141"/>
      <c r="Q43" s="141"/>
      <c r="R43" s="146"/>
      <c r="S43" s="147"/>
      <c r="T43" s="147"/>
      <c r="U43" s="148"/>
      <c r="V43" s="146"/>
      <c r="W43" s="146"/>
      <c r="X43" s="146"/>
      <c r="Y43" s="146"/>
      <c r="Z43" s="146"/>
      <c r="AA43" s="146"/>
      <c r="AB43" s="146"/>
      <c r="AC43" s="148"/>
      <c r="AD43" s="148"/>
      <c r="AE43" s="141"/>
      <c r="AF43" s="148"/>
      <c r="AG43" s="149"/>
      <c r="AI43" s="88">
        <f>B43</f>
        <v>0</v>
      </c>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IV43" s="77">
        <v>818</v>
      </c>
    </row>
    <row r="44" spans="1:256" ht="30" customHeight="1" thickBot="1" x14ac:dyDescent="0.25">
      <c r="A44" s="126" t="s">
        <v>217</v>
      </c>
      <c r="B44" s="819"/>
      <c r="C44" s="819"/>
      <c r="D44" s="819"/>
      <c r="E44" s="819"/>
      <c r="F44" s="821"/>
      <c r="G44" s="822" t="s">
        <v>218</v>
      </c>
      <c r="H44" s="823"/>
      <c r="I44" s="823"/>
      <c r="J44" s="819"/>
      <c r="K44" s="819"/>
      <c r="L44" s="819"/>
      <c r="M44" s="819"/>
      <c r="N44" s="821"/>
      <c r="O44" s="822" t="s">
        <v>219</v>
      </c>
      <c r="P44" s="823"/>
      <c r="Q44" s="127"/>
      <c r="R44" s="819"/>
      <c r="S44" s="819"/>
      <c r="T44" s="819"/>
      <c r="U44" s="819"/>
      <c r="V44" s="819"/>
      <c r="W44" s="819"/>
      <c r="X44" s="819"/>
      <c r="Y44" s="819"/>
      <c r="Z44" s="819"/>
      <c r="AA44" s="819"/>
      <c r="AB44" s="819"/>
      <c r="AC44" s="819"/>
      <c r="AD44" s="819"/>
      <c r="AE44" s="819"/>
      <c r="AF44" s="819"/>
      <c r="AG44" s="820"/>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IV44" s="77">
        <v>814</v>
      </c>
    </row>
    <row r="45" spans="1:256" ht="30" customHeight="1" x14ac:dyDescent="0.2">
      <c r="A45" s="139"/>
      <c r="B45" s="140"/>
      <c r="C45" s="141"/>
      <c r="D45" s="142"/>
      <c r="E45" s="143"/>
      <c r="F45" s="143"/>
      <c r="G45" s="142"/>
      <c r="H45" s="144"/>
      <c r="I45" s="145"/>
      <c r="J45" s="142"/>
      <c r="K45" s="144"/>
      <c r="L45" s="145"/>
      <c r="M45" s="142"/>
      <c r="N45" s="142"/>
      <c r="O45" s="141"/>
      <c r="P45" s="141"/>
      <c r="Q45" s="141"/>
      <c r="R45" s="146"/>
      <c r="S45" s="147"/>
      <c r="T45" s="147"/>
      <c r="U45" s="148"/>
      <c r="V45" s="146"/>
      <c r="W45" s="146"/>
      <c r="X45" s="146"/>
      <c r="Y45" s="146"/>
      <c r="Z45" s="146"/>
      <c r="AA45" s="146"/>
      <c r="AB45" s="146"/>
      <c r="AC45" s="148"/>
      <c r="AD45" s="148"/>
      <c r="AE45" s="141"/>
      <c r="AF45" s="148"/>
      <c r="AG45" s="149"/>
      <c r="AI45" s="88">
        <f>B45</f>
        <v>0</v>
      </c>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IV45" s="77">
        <v>838</v>
      </c>
    </row>
    <row r="46" spans="1:256" ht="30" customHeight="1" thickBot="1" x14ac:dyDescent="0.25">
      <c r="A46" s="126" t="s">
        <v>217</v>
      </c>
      <c r="B46" s="819"/>
      <c r="C46" s="819"/>
      <c r="D46" s="819"/>
      <c r="E46" s="819"/>
      <c r="F46" s="821"/>
      <c r="G46" s="822" t="s">
        <v>218</v>
      </c>
      <c r="H46" s="823"/>
      <c r="I46" s="823"/>
      <c r="J46" s="819"/>
      <c r="K46" s="819"/>
      <c r="L46" s="819"/>
      <c r="M46" s="819"/>
      <c r="N46" s="821"/>
      <c r="O46" s="822" t="s">
        <v>219</v>
      </c>
      <c r="P46" s="823"/>
      <c r="Q46" s="127"/>
      <c r="R46" s="819"/>
      <c r="S46" s="819"/>
      <c r="T46" s="819"/>
      <c r="U46" s="819"/>
      <c r="V46" s="819"/>
      <c r="W46" s="819"/>
      <c r="X46" s="819"/>
      <c r="Y46" s="819"/>
      <c r="Z46" s="819"/>
      <c r="AA46" s="819"/>
      <c r="AB46" s="819"/>
      <c r="AC46" s="819"/>
      <c r="AD46" s="819"/>
      <c r="AE46" s="819"/>
      <c r="AF46" s="819"/>
      <c r="AG46" s="820"/>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IV46" s="77">
        <v>812</v>
      </c>
    </row>
    <row r="47" spans="1:256" ht="30" customHeight="1" x14ac:dyDescent="0.2">
      <c r="A47" s="139"/>
      <c r="B47" s="140"/>
      <c r="C47" s="141"/>
      <c r="D47" s="142"/>
      <c r="E47" s="143"/>
      <c r="F47" s="143"/>
      <c r="G47" s="142"/>
      <c r="H47" s="144"/>
      <c r="I47" s="145"/>
      <c r="J47" s="142"/>
      <c r="K47" s="144"/>
      <c r="L47" s="145"/>
      <c r="M47" s="142"/>
      <c r="N47" s="142"/>
      <c r="O47" s="141"/>
      <c r="P47" s="141"/>
      <c r="Q47" s="141"/>
      <c r="R47" s="146"/>
      <c r="S47" s="147"/>
      <c r="T47" s="147"/>
      <c r="U47" s="148"/>
      <c r="V47" s="146"/>
      <c r="W47" s="146"/>
      <c r="X47" s="146"/>
      <c r="Y47" s="146"/>
      <c r="Z47" s="146"/>
      <c r="AA47" s="146"/>
      <c r="AB47" s="146"/>
      <c r="AC47" s="148"/>
      <c r="AD47" s="148"/>
      <c r="AE47" s="141"/>
      <c r="AF47" s="148"/>
      <c r="AG47" s="149"/>
      <c r="AI47" s="88">
        <f>B47</f>
        <v>0</v>
      </c>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IV47" s="77">
        <v>858</v>
      </c>
    </row>
    <row r="48" spans="1:256" ht="30" customHeight="1" thickBot="1" x14ac:dyDescent="0.25">
      <c r="A48" s="126" t="s">
        <v>217</v>
      </c>
      <c r="B48" s="819"/>
      <c r="C48" s="819"/>
      <c r="D48" s="819"/>
      <c r="E48" s="819"/>
      <c r="F48" s="821"/>
      <c r="G48" s="822" t="s">
        <v>218</v>
      </c>
      <c r="H48" s="823"/>
      <c r="I48" s="823"/>
      <c r="J48" s="819"/>
      <c r="K48" s="819"/>
      <c r="L48" s="819"/>
      <c r="M48" s="819"/>
      <c r="N48" s="821"/>
      <c r="O48" s="822" t="s">
        <v>219</v>
      </c>
      <c r="P48" s="823"/>
      <c r="Q48" s="127"/>
      <c r="R48" s="819"/>
      <c r="S48" s="819"/>
      <c r="T48" s="819"/>
      <c r="U48" s="819"/>
      <c r="V48" s="819"/>
      <c r="W48" s="819"/>
      <c r="X48" s="819"/>
      <c r="Y48" s="819"/>
      <c r="Z48" s="819"/>
      <c r="AA48" s="819"/>
      <c r="AB48" s="819"/>
      <c r="AC48" s="819"/>
      <c r="AD48" s="819"/>
      <c r="AE48" s="819"/>
      <c r="AF48" s="819"/>
      <c r="AG48" s="820"/>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IV48" s="77">
        <v>834</v>
      </c>
    </row>
    <row r="49" spans="1:256" ht="30" customHeight="1" x14ac:dyDescent="0.2">
      <c r="A49" s="139"/>
      <c r="B49" s="140"/>
      <c r="C49" s="141"/>
      <c r="D49" s="142"/>
      <c r="E49" s="143"/>
      <c r="F49" s="143"/>
      <c r="G49" s="142"/>
      <c r="H49" s="144"/>
      <c r="I49" s="145"/>
      <c r="J49" s="142"/>
      <c r="K49" s="144"/>
      <c r="L49" s="145"/>
      <c r="M49" s="142"/>
      <c r="N49" s="142"/>
      <c r="O49" s="141"/>
      <c r="P49" s="141"/>
      <c r="Q49" s="141"/>
      <c r="R49" s="146"/>
      <c r="S49" s="147"/>
      <c r="T49" s="147"/>
      <c r="U49" s="148"/>
      <c r="V49" s="146"/>
      <c r="W49" s="146"/>
      <c r="X49" s="146"/>
      <c r="Y49" s="146"/>
      <c r="Z49" s="146"/>
      <c r="AA49" s="146"/>
      <c r="AB49" s="146"/>
      <c r="AC49" s="148"/>
      <c r="AD49" s="148"/>
      <c r="AE49" s="141"/>
      <c r="AF49" s="148"/>
      <c r="AG49" s="149"/>
      <c r="AI49" s="88">
        <f>B49</f>
        <v>0</v>
      </c>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IV49" s="77">
        <v>878</v>
      </c>
    </row>
    <row r="50" spans="1:256" ht="30" customHeight="1" thickBot="1" x14ac:dyDescent="0.25">
      <c r="A50" s="126" t="s">
        <v>217</v>
      </c>
      <c r="B50" s="819"/>
      <c r="C50" s="819"/>
      <c r="D50" s="819"/>
      <c r="E50" s="819"/>
      <c r="F50" s="821"/>
      <c r="G50" s="822" t="s">
        <v>218</v>
      </c>
      <c r="H50" s="823"/>
      <c r="I50" s="823"/>
      <c r="J50" s="819"/>
      <c r="K50" s="819"/>
      <c r="L50" s="819"/>
      <c r="M50" s="819"/>
      <c r="N50" s="821"/>
      <c r="O50" s="822" t="s">
        <v>219</v>
      </c>
      <c r="P50" s="823"/>
      <c r="Q50" s="127"/>
      <c r="R50" s="819"/>
      <c r="S50" s="819"/>
      <c r="T50" s="819"/>
      <c r="U50" s="819"/>
      <c r="V50" s="819"/>
      <c r="W50" s="819"/>
      <c r="X50" s="819"/>
      <c r="Y50" s="819"/>
      <c r="Z50" s="819"/>
      <c r="AA50" s="819"/>
      <c r="AB50" s="819"/>
      <c r="AC50" s="819"/>
      <c r="AD50" s="819"/>
      <c r="AE50" s="819"/>
      <c r="AF50" s="819"/>
      <c r="AG50" s="820"/>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IV50" s="77">
        <v>900</v>
      </c>
    </row>
    <row r="51" spans="1:256" ht="30" customHeight="1" x14ac:dyDescent="0.2">
      <c r="A51" s="139"/>
      <c r="B51" s="140"/>
      <c r="C51" s="141"/>
      <c r="D51" s="142"/>
      <c r="E51" s="143"/>
      <c r="F51" s="143"/>
      <c r="G51" s="142"/>
      <c r="H51" s="144"/>
      <c r="I51" s="145"/>
      <c r="J51" s="142"/>
      <c r="K51" s="144"/>
      <c r="L51" s="145"/>
      <c r="M51" s="142"/>
      <c r="N51" s="142"/>
      <c r="O51" s="141"/>
      <c r="P51" s="141"/>
      <c r="Q51" s="141"/>
      <c r="R51" s="146"/>
      <c r="S51" s="147"/>
      <c r="T51" s="147"/>
      <c r="U51" s="148"/>
      <c r="V51" s="146"/>
      <c r="W51" s="146"/>
      <c r="X51" s="146"/>
      <c r="Y51" s="146"/>
      <c r="Z51" s="146"/>
      <c r="AA51" s="146"/>
      <c r="AB51" s="146"/>
      <c r="AC51" s="148"/>
      <c r="AD51" s="148"/>
      <c r="AE51" s="141"/>
      <c r="AF51" s="148"/>
      <c r="AG51" s="149"/>
      <c r="AI51" s="88">
        <f>B51</f>
        <v>0</v>
      </c>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IV51" s="77">
        <v>918</v>
      </c>
    </row>
    <row r="52" spans="1:256" ht="30" customHeight="1" thickBot="1" x14ac:dyDescent="0.25">
      <c r="A52" s="126" t="s">
        <v>217</v>
      </c>
      <c r="B52" s="819"/>
      <c r="C52" s="819"/>
      <c r="D52" s="819"/>
      <c r="E52" s="819"/>
      <c r="F52" s="821"/>
      <c r="G52" s="822" t="s">
        <v>218</v>
      </c>
      <c r="H52" s="823"/>
      <c r="I52" s="823"/>
      <c r="J52" s="819"/>
      <c r="K52" s="819"/>
      <c r="L52" s="819"/>
      <c r="M52" s="819"/>
      <c r="N52" s="821"/>
      <c r="O52" s="822" t="s">
        <v>219</v>
      </c>
      <c r="P52" s="823"/>
      <c r="Q52" s="127"/>
      <c r="R52" s="819"/>
      <c r="S52" s="819"/>
      <c r="T52" s="819"/>
      <c r="U52" s="819"/>
      <c r="V52" s="819"/>
      <c r="W52" s="819"/>
      <c r="X52" s="819"/>
      <c r="Y52" s="819"/>
      <c r="Z52" s="819"/>
      <c r="AA52" s="819"/>
      <c r="AB52" s="819"/>
      <c r="AC52" s="819"/>
      <c r="AD52" s="819"/>
      <c r="AE52" s="819"/>
      <c r="AF52" s="819"/>
      <c r="AG52" s="820"/>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IV52" s="77">
        <v>914</v>
      </c>
    </row>
    <row r="53" spans="1:256" ht="30" customHeight="1" x14ac:dyDescent="0.2">
      <c r="A53" s="139"/>
      <c r="B53" s="140"/>
      <c r="C53" s="141"/>
      <c r="D53" s="142"/>
      <c r="E53" s="143"/>
      <c r="F53" s="143"/>
      <c r="G53" s="142"/>
      <c r="H53" s="144"/>
      <c r="I53" s="145"/>
      <c r="J53" s="142"/>
      <c r="K53" s="144"/>
      <c r="L53" s="145"/>
      <c r="M53" s="142"/>
      <c r="N53" s="142"/>
      <c r="O53" s="141"/>
      <c r="P53" s="141"/>
      <c r="Q53" s="141"/>
      <c r="R53" s="146"/>
      <c r="S53" s="147"/>
      <c r="T53" s="147"/>
      <c r="U53" s="148"/>
      <c r="V53" s="146"/>
      <c r="W53" s="146"/>
      <c r="X53" s="146"/>
      <c r="Y53" s="146"/>
      <c r="Z53" s="146"/>
      <c r="AA53" s="146"/>
      <c r="AB53" s="146"/>
      <c r="AC53" s="148"/>
      <c r="AD53" s="148"/>
      <c r="AE53" s="141"/>
      <c r="AF53" s="148"/>
      <c r="AG53" s="149"/>
      <c r="AI53" s="88">
        <f>B53</f>
        <v>0</v>
      </c>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IV53" s="77">
        <v>938</v>
      </c>
    </row>
    <row r="54" spans="1:256" ht="30" customHeight="1" thickBot="1" x14ac:dyDescent="0.25">
      <c r="A54" s="126" t="s">
        <v>217</v>
      </c>
      <c r="B54" s="819"/>
      <c r="C54" s="819"/>
      <c r="D54" s="819"/>
      <c r="E54" s="819"/>
      <c r="F54" s="821"/>
      <c r="G54" s="822" t="s">
        <v>218</v>
      </c>
      <c r="H54" s="823"/>
      <c r="I54" s="823"/>
      <c r="J54" s="819"/>
      <c r="K54" s="819"/>
      <c r="L54" s="819"/>
      <c r="M54" s="819"/>
      <c r="N54" s="821"/>
      <c r="O54" s="822" t="s">
        <v>219</v>
      </c>
      <c r="P54" s="823"/>
      <c r="Q54" s="127"/>
      <c r="R54" s="819"/>
      <c r="S54" s="819"/>
      <c r="T54" s="819"/>
      <c r="U54" s="819"/>
      <c r="V54" s="819"/>
      <c r="W54" s="819"/>
      <c r="X54" s="819"/>
      <c r="Y54" s="819"/>
      <c r="Z54" s="819"/>
      <c r="AA54" s="819"/>
      <c r="AB54" s="819"/>
      <c r="AC54" s="819"/>
      <c r="AD54" s="819"/>
      <c r="AE54" s="819"/>
      <c r="AF54" s="819"/>
      <c r="AG54" s="820"/>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IV54" s="77">
        <v>912</v>
      </c>
    </row>
    <row r="55" spans="1:256" ht="30" customHeight="1" x14ac:dyDescent="0.2">
      <c r="A55" s="139"/>
      <c r="B55" s="140"/>
      <c r="C55" s="141"/>
      <c r="D55" s="142"/>
      <c r="E55" s="143"/>
      <c r="F55" s="143"/>
      <c r="G55" s="142"/>
      <c r="H55" s="144"/>
      <c r="I55" s="145"/>
      <c r="J55" s="142"/>
      <c r="K55" s="144"/>
      <c r="L55" s="145"/>
      <c r="M55" s="142"/>
      <c r="N55" s="142"/>
      <c r="O55" s="141"/>
      <c r="P55" s="141"/>
      <c r="Q55" s="141"/>
      <c r="R55" s="146"/>
      <c r="S55" s="147"/>
      <c r="T55" s="147"/>
      <c r="U55" s="148"/>
      <c r="V55" s="146"/>
      <c r="W55" s="146"/>
      <c r="X55" s="146"/>
      <c r="Y55" s="146"/>
      <c r="Z55" s="146"/>
      <c r="AA55" s="146"/>
      <c r="AB55" s="146"/>
      <c r="AC55" s="148"/>
      <c r="AD55" s="148"/>
      <c r="AE55" s="141"/>
      <c r="AF55" s="148"/>
      <c r="AG55" s="149"/>
      <c r="AI55" s="88">
        <f>B55</f>
        <v>0</v>
      </c>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IV55" s="77">
        <v>958</v>
      </c>
    </row>
    <row r="56" spans="1:256" ht="30" customHeight="1" thickBot="1" x14ac:dyDescent="0.25">
      <c r="A56" s="126" t="s">
        <v>217</v>
      </c>
      <c r="B56" s="819"/>
      <c r="C56" s="819"/>
      <c r="D56" s="819"/>
      <c r="E56" s="819"/>
      <c r="F56" s="821"/>
      <c r="G56" s="822" t="s">
        <v>218</v>
      </c>
      <c r="H56" s="823"/>
      <c r="I56" s="823"/>
      <c r="J56" s="819"/>
      <c r="K56" s="819"/>
      <c r="L56" s="819"/>
      <c r="M56" s="819"/>
      <c r="N56" s="821"/>
      <c r="O56" s="822" t="s">
        <v>219</v>
      </c>
      <c r="P56" s="823"/>
      <c r="Q56" s="127"/>
      <c r="R56" s="819"/>
      <c r="S56" s="819"/>
      <c r="T56" s="819"/>
      <c r="U56" s="819"/>
      <c r="V56" s="819"/>
      <c r="W56" s="819"/>
      <c r="X56" s="819"/>
      <c r="Y56" s="819"/>
      <c r="Z56" s="819"/>
      <c r="AA56" s="819"/>
      <c r="AB56" s="819"/>
      <c r="AC56" s="819"/>
      <c r="AD56" s="819"/>
      <c r="AE56" s="819"/>
      <c r="AF56" s="819"/>
      <c r="AG56" s="820"/>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IV56" s="77">
        <v>934</v>
      </c>
    </row>
    <row r="57" spans="1:256" ht="30" customHeight="1" x14ac:dyDescent="0.2">
      <c r="A57" s="139"/>
      <c r="B57" s="140"/>
      <c r="C57" s="141"/>
      <c r="D57" s="142"/>
      <c r="E57" s="143"/>
      <c r="F57" s="143"/>
      <c r="G57" s="142"/>
      <c r="H57" s="144"/>
      <c r="I57" s="145"/>
      <c r="J57" s="142"/>
      <c r="K57" s="144"/>
      <c r="L57" s="145"/>
      <c r="M57" s="142"/>
      <c r="N57" s="142"/>
      <c r="O57" s="141"/>
      <c r="P57" s="141"/>
      <c r="Q57" s="141"/>
      <c r="R57" s="146"/>
      <c r="S57" s="147"/>
      <c r="T57" s="147"/>
      <c r="U57" s="148"/>
      <c r="V57" s="146"/>
      <c r="W57" s="146"/>
      <c r="X57" s="146"/>
      <c r="Y57" s="146"/>
      <c r="Z57" s="146"/>
      <c r="AA57" s="146"/>
      <c r="AB57" s="146"/>
      <c r="AC57" s="148"/>
      <c r="AD57" s="148"/>
      <c r="AE57" s="141"/>
      <c r="AF57" s="148"/>
      <c r="AG57" s="149"/>
      <c r="AI57" s="88">
        <f>B57</f>
        <v>0</v>
      </c>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IV57" s="77">
        <v>978</v>
      </c>
    </row>
    <row r="58" spans="1:256" ht="30" customHeight="1" thickBot="1" x14ac:dyDescent="0.25">
      <c r="A58" s="126" t="s">
        <v>217</v>
      </c>
      <c r="B58" s="819"/>
      <c r="C58" s="819"/>
      <c r="D58" s="819"/>
      <c r="E58" s="819"/>
      <c r="F58" s="821"/>
      <c r="G58" s="822" t="s">
        <v>218</v>
      </c>
      <c r="H58" s="823"/>
      <c r="I58" s="823"/>
      <c r="J58" s="819"/>
      <c r="K58" s="819"/>
      <c r="L58" s="819"/>
      <c r="M58" s="819"/>
      <c r="N58" s="821"/>
      <c r="O58" s="822" t="s">
        <v>219</v>
      </c>
      <c r="P58" s="823"/>
      <c r="Q58" s="127"/>
      <c r="R58" s="819"/>
      <c r="S58" s="819"/>
      <c r="T58" s="819"/>
      <c r="U58" s="819"/>
      <c r="V58" s="819"/>
      <c r="W58" s="819"/>
      <c r="X58" s="819"/>
      <c r="Y58" s="819"/>
      <c r="Z58" s="819"/>
      <c r="AA58" s="819"/>
      <c r="AB58" s="819"/>
      <c r="AC58" s="819"/>
      <c r="AD58" s="819"/>
      <c r="AE58" s="819"/>
      <c r="AF58" s="819"/>
      <c r="AG58" s="820"/>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IV58" s="77">
        <v>1000</v>
      </c>
    </row>
    <row r="59" spans="1:256" ht="30" customHeight="1" x14ac:dyDescent="0.2">
      <c r="A59" s="139"/>
      <c r="B59" s="140"/>
      <c r="C59" s="141"/>
      <c r="D59" s="142"/>
      <c r="E59" s="143"/>
      <c r="F59" s="143"/>
      <c r="G59" s="142"/>
      <c r="H59" s="144"/>
      <c r="I59" s="145"/>
      <c r="J59" s="142"/>
      <c r="K59" s="144"/>
      <c r="L59" s="145"/>
      <c r="M59" s="142"/>
      <c r="N59" s="142"/>
      <c r="O59" s="141"/>
      <c r="P59" s="141"/>
      <c r="Q59" s="141"/>
      <c r="R59" s="146"/>
      <c r="S59" s="147"/>
      <c r="T59" s="147"/>
      <c r="U59" s="148"/>
      <c r="V59" s="146"/>
      <c r="W59" s="146"/>
      <c r="X59" s="146"/>
      <c r="Y59" s="146"/>
      <c r="Z59" s="146"/>
      <c r="AA59" s="146"/>
      <c r="AB59" s="146"/>
      <c r="AC59" s="148"/>
      <c r="AD59" s="148"/>
      <c r="AE59" s="141"/>
      <c r="AF59" s="148"/>
      <c r="AG59" s="149"/>
      <c r="AI59" s="88">
        <f>B59</f>
        <v>0</v>
      </c>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IV59" s="77">
        <v>1018</v>
      </c>
    </row>
    <row r="60" spans="1:256" ht="30" customHeight="1" thickBot="1" x14ac:dyDescent="0.25">
      <c r="A60" s="126" t="s">
        <v>217</v>
      </c>
      <c r="B60" s="819"/>
      <c r="C60" s="819"/>
      <c r="D60" s="819"/>
      <c r="E60" s="819"/>
      <c r="F60" s="821"/>
      <c r="G60" s="822" t="s">
        <v>218</v>
      </c>
      <c r="H60" s="823"/>
      <c r="I60" s="823"/>
      <c r="J60" s="819"/>
      <c r="K60" s="819"/>
      <c r="L60" s="819"/>
      <c r="M60" s="819"/>
      <c r="N60" s="821"/>
      <c r="O60" s="822" t="s">
        <v>219</v>
      </c>
      <c r="P60" s="823"/>
      <c r="Q60" s="127"/>
      <c r="R60" s="819"/>
      <c r="S60" s="819"/>
      <c r="T60" s="819"/>
      <c r="U60" s="819"/>
      <c r="V60" s="819"/>
      <c r="W60" s="819"/>
      <c r="X60" s="819"/>
      <c r="Y60" s="819"/>
      <c r="Z60" s="819"/>
      <c r="AA60" s="819"/>
      <c r="AB60" s="819"/>
      <c r="AC60" s="819"/>
      <c r="AD60" s="819"/>
      <c r="AE60" s="819"/>
      <c r="AF60" s="819"/>
      <c r="AG60" s="820"/>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IV60" s="77">
        <v>1014</v>
      </c>
    </row>
    <row r="61" spans="1:256" ht="30" customHeight="1" x14ac:dyDescent="0.2">
      <c r="A61" s="139"/>
      <c r="B61" s="140"/>
      <c r="C61" s="141"/>
      <c r="D61" s="142"/>
      <c r="E61" s="143"/>
      <c r="F61" s="143"/>
      <c r="G61" s="142"/>
      <c r="H61" s="144"/>
      <c r="I61" s="145"/>
      <c r="J61" s="142"/>
      <c r="K61" s="144"/>
      <c r="L61" s="145"/>
      <c r="M61" s="142"/>
      <c r="N61" s="142"/>
      <c r="O61" s="141"/>
      <c r="P61" s="141"/>
      <c r="Q61" s="141"/>
      <c r="R61" s="146"/>
      <c r="S61" s="147"/>
      <c r="T61" s="147"/>
      <c r="U61" s="148"/>
      <c r="V61" s="146"/>
      <c r="W61" s="146"/>
      <c r="X61" s="146"/>
      <c r="Y61" s="146"/>
      <c r="Z61" s="146"/>
      <c r="AA61" s="146"/>
      <c r="AB61" s="146"/>
      <c r="AC61" s="148"/>
      <c r="AD61" s="148"/>
      <c r="AE61" s="141"/>
      <c r="AF61" s="148"/>
      <c r="AG61" s="149"/>
      <c r="AI61" s="88">
        <f>B61</f>
        <v>0</v>
      </c>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IV61" s="77">
        <v>1038</v>
      </c>
    </row>
    <row r="62" spans="1:256" ht="30" customHeight="1" thickBot="1" x14ac:dyDescent="0.25">
      <c r="A62" s="126" t="s">
        <v>217</v>
      </c>
      <c r="B62" s="819"/>
      <c r="C62" s="819"/>
      <c r="D62" s="819"/>
      <c r="E62" s="819"/>
      <c r="F62" s="821"/>
      <c r="G62" s="822" t="s">
        <v>218</v>
      </c>
      <c r="H62" s="823"/>
      <c r="I62" s="823"/>
      <c r="J62" s="819"/>
      <c r="K62" s="819"/>
      <c r="L62" s="819"/>
      <c r="M62" s="819"/>
      <c r="N62" s="821"/>
      <c r="O62" s="822" t="s">
        <v>219</v>
      </c>
      <c r="P62" s="823"/>
      <c r="Q62" s="127"/>
      <c r="R62" s="819"/>
      <c r="S62" s="819"/>
      <c r="T62" s="819"/>
      <c r="U62" s="819"/>
      <c r="V62" s="819"/>
      <c r="W62" s="819"/>
      <c r="X62" s="819"/>
      <c r="Y62" s="819"/>
      <c r="Z62" s="819"/>
      <c r="AA62" s="819"/>
      <c r="AB62" s="819"/>
      <c r="AC62" s="819"/>
      <c r="AD62" s="819"/>
      <c r="AE62" s="819"/>
      <c r="AF62" s="819"/>
      <c r="AG62" s="820"/>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IV62" s="77">
        <v>1012</v>
      </c>
    </row>
    <row r="63" spans="1:256" ht="30" customHeight="1" x14ac:dyDescent="0.2">
      <c r="A63" s="139"/>
      <c r="B63" s="140"/>
      <c r="C63" s="141"/>
      <c r="D63" s="142"/>
      <c r="E63" s="143"/>
      <c r="F63" s="143"/>
      <c r="G63" s="142"/>
      <c r="H63" s="144"/>
      <c r="I63" s="145"/>
      <c r="J63" s="142"/>
      <c r="K63" s="144"/>
      <c r="L63" s="145"/>
      <c r="M63" s="142"/>
      <c r="N63" s="142"/>
      <c r="O63" s="141"/>
      <c r="P63" s="141"/>
      <c r="Q63" s="141"/>
      <c r="R63" s="146"/>
      <c r="S63" s="147"/>
      <c r="T63" s="147"/>
      <c r="U63" s="148"/>
      <c r="V63" s="146"/>
      <c r="W63" s="146"/>
      <c r="X63" s="146"/>
      <c r="Y63" s="146"/>
      <c r="Z63" s="146"/>
      <c r="AA63" s="146"/>
      <c r="AB63" s="146"/>
      <c r="AC63" s="148"/>
      <c r="AD63" s="148"/>
      <c r="AE63" s="141"/>
      <c r="AF63" s="148"/>
      <c r="AG63" s="149"/>
      <c r="AI63" s="88">
        <f>B63</f>
        <v>0</v>
      </c>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IV63" s="77">
        <v>1058</v>
      </c>
    </row>
    <row r="64" spans="1:256" ht="30" customHeight="1" thickBot="1" x14ac:dyDescent="0.25">
      <c r="A64" s="126" t="s">
        <v>217</v>
      </c>
      <c r="B64" s="819"/>
      <c r="C64" s="819"/>
      <c r="D64" s="819"/>
      <c r="E64" s="819"/>
      <c r="F64" s="821"/>
      <c r="G64" s="822" t="s">
        <v>218</v>
      </c>
      <c r="H64" s="823"/>
      <c r="I64" s="823"/>
      <c r="J64" s="819"/>
      <c r="K64" s="819"/>
      <c r="L64" s="819"/>
      <c r="M64" s="819"/>
      <c r="N64" s="821"/>
      <c r="O64" s="822" t="s">
        <v>219</v>
      </c>
      <c r="P64" s="823"/>
      <c r="Q64" s="127"/>
      <c r="R64" s="819"/>
      <c r="S64" s="819"/>
      <c r="T64" s="819"/>
      <c r="U64" s="819"/>
      <c r="V64" s="819"/>
      <c r="W64" s="819"/>
      <c r="X64" s="819"/>
      <c r="Y64" s="819"/>
      <c r="Z64" s="819"/>
      <c r="AA64" s="819"/>
      <c r="AB64" s="819"/>
      <c r="AC64" s="819"/>
      <c r="AD64" s="819"/>
      <c r="AE64" s="819"/>
      <c r="AF64" s="819"/>
      <c r="AG64" s="820"/>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IV64" s="77">
        <v>1034</v>
      </c>
    </row>
    <row r="65" spans="1:256" ht="30" customHeight="1" x14ac:dyDescent="0.2">
      <c r="A65" s="139"/>
      <c r="B65" s="140"/>
      <c r="C65" s="141"/>
      <c r="D65" s="142"/>
      <c r="E65" s="143"/>
      <c r="F65" s="143"/>
      <c r="G65" s="142"/>
      <c r="H65" s="144"/>
      <c r="I65" s="145"/>
      <c r="J65" s="142"/>
      <c r="K65" s="144"/>
      <c r="L65" s="145"/>
      <c r="M65" s="142"/>
      <c r="N65" s="142"/>
      <c r="O65" s="141"/>
      <c r="P65" s="141"/>
      <c r="Q65" s="141"/>
      <c r="R65" s="146"/>
      <c r="S65" s="147"/>
      <c r="T65" s="147"/>
      <c r="U65" s="148"/>
      <c r="V65" s="146"/>
      <c r="W65" s="146"/>
      <c r="X65" s="146"/>
      <c r="Y65" s="146"/>
      <c r="Z65" s="146"/>
      <c r="AA65" s="146"/>
      <c r="AB65" s="146"/>
      <c r="AC65" s="148"/>
      <c r="AD65" s="148"/>
      <c r="AE65" s="141"/>
      <c r="AF65" s="148"/>
      <c r="AG65" s="149"/>
      <c r="AI65" s="88">
        <f>B65</f>
        <v>0</v>
      </c>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IV65" s="77">
        <v>1078</v>
      </c>
    </row>
    <row r="66" spans="1:256" ht="30" customHeight="1" thickBot="1" x14ac:dyDescent="0.25">
      <c r="A66" s="126" t="s">
        <v>217</v>
      </c>
      <c r="B66" s="819"/>
      <c r="C66" s="819"/>
      <c r="D66" s="819"/>
      <c r="E66" s="819"/>
      <c r="F66" s="821"/>
      <c r="G66" s="822" t="s">
        <v>218</v>
      </c>
      <c r="H66" s="823"/>
      <c r="I66" s="823"/>
      <c r="J66" s="819"/>
      <c r="K66" s="819"/>
      <c r="L66" s="819"/>
      <c r="M66" s="819"/>
      <c r="N66" s="821"/>
      <c r="O66" s="822" t="s">
        <v>219</v>
      </c>
      <c r="P66" s="823"/>
      <c r="Q66" s="127"/>
      <c r="R66" s="819"/>
      <c r="S66" s="819"/>
      <c r="T66" s="819"/>
      <c r="U66" s="819"/>
      <c r="V66" s="819"/>
      <c r="W66" s="819"/>
      <c r="X66" s="819"/>
      <c r="Y66" s="819"/>
      <c r="Z66" s="819"/>
      <c r="AA66" s="819"/>
      <c r="AB66" s="819"/>
      <c r="AC66" s="819"/>
      <c r="AD66" s="819"/>
      <c r="AE66" s="819"/>
      <c r="AF66" s="819"/>
      <c r="AG66" s="820"/>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IV66" s="77">
        <v>1100</v>
      </c>
    </row>
    <row r="67" spans="1:256" ht="30" customHeight="1" x14ac:dyDescent="0.2">
      <c r="A67" s="139"/>
      <c r="B67" s="140"/>
      <c r="C67" s="141"/>
      <c r="D67" s="142"/>
      <c r="E67" s="143"/>
      <c r="F67" s="143"/>
      <c r="G67" s="142"/>
      <c r="H67" s="144"/>
      <c r="I67" s="145"/>
      <c r="J67" s="142"/>
      <c r="K67" s="144"/>
      <c r="L67" s="145"/>
      <c r="M67" s="142"/>
      <c r="N67" s="142"/>
      <c r="O67" s="141"/>
      <c r="P67" s="141"/>
      <c r="Q67" s="141"/>
      <c r="R67" s="146"/>
      <c r="S67" s="147"/>
      <c r="T67" s="147"/>
      <c r="U67" s="148"/>
      <c r="V67" s="146"/>
      <c r="W67" s="146"/>
      <c r="X67" s="146"/>
      <c r="Y67" s="146"/>
      <c r="Z67" s="146"/>
      <c r="AA67" s="146"/>
      <c r="AB67" s="146"/>
      <c r="AC67" s="148"/>
      <c r="AD67" s="148"/>
      <c r="AE67" s="141"/>
      <c r="AF67" s="148"/>
      <c r="AG67" s="149"/>
      <c r="AI67" s="88">
        <f>B67</f>
        <v>0</v>
      </c>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IV67" s="77">
        <v>1118</v>
      </c>
    </row>
    <row r="68" spans="1:256" ht="30" customHeight="1" thickBot="1" x14ac:dyDescent="0.25">
      <c r="A68" s="126" t="s">
        <v>217</v>
      </c>
      <c r="B68" s="819"/>
      <c r="C68" s="819"/>
      <c r="D68" s="819"/>
      <c r="E68" s="819"/>
      <c r="F68" s="821"/>
      <c r="G68" s="822" t="s">
        <v>218</v>
      </c>
      <c r="H68" s="823"/>
      <c r="I68" s="823"/>
      <c r="J68" s="819"/>
      <c r="K68" s="819"/>
      <c r="L68" s="819"/>
      <c r="M68" s="819"/>
      <c r="N68" s="821"/>
      <c r="O68" s="822" t="s">
        <v>219</v>
      </c>
      <c r="P68" s="823"/>
      <c r="Q68" s="127"/>
      <c r="R68" s="819"/>
      <c r="S68" s="819"/>
      <c r="T68" s="819"/>
      <c r="U68" s="819"/>
      <c r="V68" s="819"/>
      <c r="W68" s="819"/>
      <c r="X68" s="819"/>
      <c r="Y68" s="819"/>
      <c r="Z68" s="819"/>
      <c r="AA68" s="819"/>
      <c r="AB68" s="819"/>
      <c r="AC68" s="819"/>
      <c r="AD68" s="819"/>
      <c r="AE68" s="819"/>
      <c r="AF68" s="819"/>
      <c r="AG68" s="820"/>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IV68" s="77">
        <v>1114</v>
      </c>
    </row>
    <row r="69" spans="1:256" ht="30" customHeight="1" x14ac:dyDescent="0.2">
      <c r="A69" s="139"/>
      <c r="B69" s="140"/>
      <c r="C69" s="141"/>
      <c r="D69" s="142"/>
      <c r="E69" s="143"/>
      <c r="F69" s="143"/>
      <c r="G69" s="142"/>
      <c r="H69" s="144"/>
      <c r="I69" s="145"/>
      <c r="J69" s="142"/>
      <c r="K69" s="144"/>
      <c r="L69" s="145"/>
      <c r="M69" s="142"/>
      <c r="N69" s="142"/>
      <c r="O69" s="141"/>
      <c r="P69" s="141"/>
      <c r="Q69" s="141"/>
      <c r="R69" s="146"/>
      <c r="S69" s="147"/>
      <c r="T69" s="147"/>
      <c r="U69" s="148"/>
      <c r="V69" s="146"/>
      <c r="W69" s="146"/>
      <c r="X69" s="146"/>
      <c r="Y69" s="146"/>
      <c r="Z69" s="146"/>
      <c r="AA69" s="146"/>
      <c r="AB69" s="146"/>
      <c r="AC69" s="148"/>
      <c r="AD69" s="148"/>
      <c r="AE69" s="141"/>
      <c r="AF69" s="148"/>
      <c r="AG69" s="149"/>
      <c r="AI69" s="88">
        <f>B69</f>
        <v>0</v>
      </c>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IV69" s="77">
        <v>1138</v>
      </c>
    </row>
    <row r="70" spans="1:256" ht="30" customHeight="1" thickBot="1" x14ac:dyDescent="0.25">
      <c r="A70" s="126" t="s">
        <v>217</v>
      </c>
      <c r="B70" s="819"/>
      <c r="C70" s="819"/>
      <c r="D70" s="819"/>
      <c r="E70" s="819"/>
      <c r="F70" s="821"/>
      <c r="G70" s="822" t="s">
        <v>218</v>
      </c>
      <c r="H70" s="823"/>
      <c r="I70" s="823"/>
      <c r="J70" s="819"/>
      <c r="K70" s="819"/>
      <c r="L70" s="819"/>
      <c r="M70" s="819"/>
      <c r="N70" s="821"/>
      <c r="O70" s="822" t="s">
        <v>219</v>
      </c>
      <c r="P70" s="823"/>
      <c r="Q70" s="127"/>
      <c r="R70" s="819"/>
      <c r="S70" s="819"/>
      <c r="T70" s="819"/>
      <c r="U70" s="819"/>
      <c r="V70" s="819"/>
      <c r="W70" s="819"/>
      <c r="X70" s="819"/>
      <c r="Y70" s="819"/>
      <c r="Z70" s="819"/>
      <c r="AA70" s="819"/>
      <c r="AB70" s="819"/>
      <c r="AC70" s="819"/>
      <c r="AD70" s="819"/>
      <c r="AE70" s="819"/>
      <c r="AF70" s="819"/>
      <c r="AG70" s="820"/>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IV70" s="77">
        <v>1112</v>
      </c>
    </row>
    <row r="71" spans="1:256" ht="30" customHeight="1" x14ac:dyDescent="0.2">
      <c r="A71" s="139"/>
      <c r="B71" s="140"/>
      <c r="C71" s="141"/>
      <c r="D71" s="142"/>
      <c r="E71" s="143"/>
      <c r="F71" s="143"/>
      <c r="G71" s="142"/>
      <c r="H71" s="144"/>
      <c r="I71" s="145"/>
      <c r="J71" s="142"/>
      <c r="K71" s="144"/>
      <c r="L71" s="145"/>
      <c r="M71" s="142"/>
      <c r="N71" s="142"/>
      <c r="O71" s="141"/>
      <c r="P71" s="141"/>
      <c r="Q71" s="141"/>
      <c r="R71" s="146"/>
      <c r="S71" s="147"/>
      <c r="T71" s="147"/>
      <c r="U71" s="148"/>
      <c r="V71" s="146"/>
      <c r="W71" s="146"/>
      <c r="X71" s="146"/>
      <c r="Y71" s="146"/>
      <c r="Z71" s="146"/>
      <c r="AA71" s="146"/>
      <c r="AB71" s="146"/>
      <c r="AC71" s="148"/>
      <c r="AD71" s="148"/>
      <c r="AE71" s="141"/>
      <c r="AF71" s="148"/>
      <c r="AG71" s="149"/>
      <c r="AI71" s="88">
        <f>B71</f>
        <v>0</v>
      </c>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IV71" s="77">
        <v>1158</v>
      </c>
    </row>
    <row r="72" spans="1:256" ht="30" customHeight="1" thickBot="1" x14ac:dyDescent="0.25">
      <c r="A72" s="126" t="s">
        <v>217</v>
      </c>
      <c r="B72" s="819"/>
      <c r="C72" s="819"/>
      <c r="D72" s="819"/>
      <c r="E72" s="819"/>
      <c r="F72" s="821"/>
      <c r="G72" s="822" t="s">
        <v>218</v>
      </c>
      <c r="H72" s="823"/>
      <c r="I72" s="823"/>
      <c r="J72" s="819"/>
      <c r="K72" s="819"/>
      <c r="L72" s="819"/>
      <c r="M72" s="819"/>
      <c r="N72" s="821"/>
      <c r="O72" s="822" t="s">
        <v>219</v>
      </c>
      <c r="P72" s="823"/>
      <c r="Q72" s="127"/>
      <c r="R72" s="819"/>
      <c r="S72" s="819"/>
      <c r="T72" s="819"/>
      <c r="U72" s="819"/>
      <c r="V72" s="819"/>
      <c r="W72" s="819"/>
      <c r="X72" s="819"/>
      <c r="Y72" s="819"/>
      <c r="Z72" s="819"/>
      <c r="AA72" s="819"/>
      <c r="AB72" s="819"/>
      <c r="AC72" s="819"/>
      <c r="AD72" s="819"/>
      <c r="AE72" s="819"/>
      <c r="AF72" s="819"/>
      <c r="AG72" s="820"/>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IV72" s="77">
        <v>1134</v>
      </c>
    </row>
    <row r="73" spans="1:256" ht="30" customHeight="1" x14ac:dyDescent="0.2">
      <c r="A73" s="139"/>
      <c r="B73" s="140"/>
      <c r="C73" s="141"/>
      <c r="D73" s="142"/>
      <c r="E73" s="143"/>
      <c r="F73" s="143"/>
      <c r="G73" s="142"/>
      <c r="H73" s="144"/>
      <c r="I73" s="145"/>
      <c r="J73" s="142"/>
      <c r="K73" s="144"/>
      <c r="L73" s="145"/>
      <c r="M73" s="142"/>
      <c r="N73" s="142"/>
      <c r="O73" s="141"/>
      <c r="P73" s="141"/>
      <c r="Q73" s="141"/>
      <c r="R73" s="146"/>
      <c r="S73" s="147"/>
      <c r="T73" s="147"/>
      <c r="U73" s="148"/>
      <c r="V73" s="146"/>
      <c r="W73" s="146"/>
      <c r="X73" s="146"/>
      <c r="Y73" s="146"/>
      <c r="Z73" s="146"/>
      <c r="AA73" s="146"/>
      <c r="AB73" s="146"/>
      <c r="AC73" s="148"/>
      <c r="AD73" s="148"/>
      <c r="AE73" s="141"/>
      <c r="AF73" s="148"/>
      <c r="AG73" s="149"/>
      <c r="AI73" s="88">
        <f>B73</f>
        <v>0</v>
      </c>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IV73" s="77">
        <v>1178</v>
      </c>
    </row>
    <row r="74" spans="1:256" ht="30" customHeight="1" thickBot="1" x14ac:dyDescent="0.25">
      <c r="A74" s="126" t="s">
        <v>217</v>
      </c>
      <c r="B74" s="819"/>
      <c r="C74" s="819"/>
      <c r="D74" s="819"/>
      <c r="E74" s="819"/>
      <c r="F74" s="821"/>
      <c r="G74" s="822" t="s">
        <v>218</v>
      </c>
      <c r="H74" s="823"/>
      <c r="I74" s="823"/>
      <c r="J74" s="819"/>
      <c r="K74" s="819"/>
      <c r="L74" s="819"/>
      <c r="M74" s="819"/>
      <c r="N74" s="821"/>
      <c r="O74" s="822" t="s">
        <v>219</v>
      </c>
      <c r="P74" s="823"/>
      <c r="Q74" s="127"/>
      <c r="R74" s="819"/>
      <c r="S74" s="819"/>
      <c r="T74" s="819"/>
      <c r="U74" s="819"/>
      <c r="V74" s="819"/>
      <c r="W74" s="819"/>
      <c r="X74" s="819"/>
      <c r="Y74" s="819"/>
      <c r="Z74" s="819"/>
      <c r="AA74" s="819"/>
      <c r="AB74" s="819"/>
      <c r="AC74" s="819"/>
      <c r="AD74" s="819"/>
      <c r="AE74" s="819"/>
      <c r="AF74" s="819"/>
      <c r="AG74" s="820"/>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IV74" s="77">
        <v>1200</v>
      </c>
    </row>
    <row r="75" spans="1:256" ht="30" customHeight="1" x14ac:dyDescent="0.2">
      <c r="A75" s="139"/>
      <c r="B75" s="140"/>
      <c r="C75" s="141"/>
      <c r="D75" s="142"/>
      <c r="E75" s="143"/>
      <c r="F75" s="143"/>
      <c r="G75" s="142"/>
      <c r="H75" s="144"/>
      <c r="I75" s="145"/>
      <c r="J75" s="142"/>
      <c r="K75" s="144"/>
      <c r="L75" s="145"/>
      <c r="M75" s="142"/>
      <c r="N75" s="142"/>
      <c r="O75" s="141"/>
      <c r="P75" s="141"/>
      <c r="Q75" s="141"/>
      <c r="R75" s="146"/>
      <c r="S75" s="147"/>
      <c r="T75" s="147"/>
      <c r="U75" s="148"/>
      <c r="V75" s="146"/>
      <c r="W75" s="146"/>
      <c r="X75" s="146"/>
      <c r="Y75" s="146"/>
      <c r="Z75" s="146"/>
      <c r="AA75" s="146"/>
      <c r="AB75" s="146"/>
      <c r="AC75" s="148"/>
      <c r="AD75" s="148"/>
      <c r="AE75" s="141"/>
      <c r="AF75" s="148"/>
      <c r="AG75" s="149"/>
      <c r="AI75" s="88">
        <f>B75</f>
        <v>0</v>
      </c>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IV75" s="77">
        <v>1218</v>
      </c>
    </row>
    <row r="76" spans="1:256" ht="30" customHeight="1" thickBot="1" x14ac:dyDescent="0.25">
      <c r="A76" s="126" t="s">
        <v>217</v>
      </c>
      <c r="B76" s="819"/>
      <c r="C76" s="819"/>
      <c r="D76" s="819"/>
      <c r="E76" s="819"/>
      <c r="F76" s="821"/>
      <c r="G76" s="822" t="s">
        <v>218</v>
      </c>
      <c r="H76" s="823"/>
      <c r="I76" s="823"/>
      <c r="J76" s="819"/>
      <c r="K76" s="819"/>
      <c r="L76" s="819"/>
      <c r="M76" s="819"/>
      <c r="N76" s="821"/>
      <c r="O76" s="822" t="s">
        <v>219</v>
      </c>
      <c r="P76" s="823"/>
      <c r="Q76" s="127"/>
      <c r="R76" s="819"/>
      <c r="S76" s="819"/>
      <c r="T76" s="819"/>
      <c r="U76" s="819"/>
      <c r="V76" s="819"/>
      <c r="W76" s="819"/>
      <c r="X76" s="819"/>
      <c r="Y76" s="819"/>
      <c r="Z76" s="819"/>
      <c r="AA76" s="819"/>
      <c r="AB76" s="819"/>
      <c r="AC76" s="819"/>
      <c r="AD76" s="819"/>
      <c r="AE76" s="819"/>
      <c r="AF76" s="819"/>
      <c r="AG76" s="820"/>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IV76" s="77">
        <v>1214</v>
      </c>
    </row>
    <row r="77" spans="1:256" ht="30" customHeight="1" x14ac:dyDescent="0.2">
      <c r="A77" s="139"/>
      <c r="B77" s="140"/>
      <c r="C77" s="141"/>
      <c r="D77" s="142"/>
      <c r="E77" s="143"/>
      <c r="F77" s="143"/>
      <c r="G77" s="142"/>
      <c r="H77" s="144"/>
      <c r="I77" s="145"/>
      <c r="J77" s="142"/>
      <c r="K77" s="144"/>
      <c r="L77" s="145"/>
      <c r="M77" s="142"/>
      <c r="N77" s="142"/>
      <c r="O77" s="141"/>
      <c r="P77" s="141"/>
      <c r="Q77" s="141"/>
      <c r="R77" s="146"/>
      <c r="S77" s="147"/>
      <c r="T77" s="147"/>
      <c r="U77" s="148"/>
      <c r="V77" s="146"/>
      <c r="W77" s="146"/>
      <c r="X77" s="146"/>
      <c r="Y77" s="146"/>
      <c r="Z77" s="146"/>
      <c r="AA77" s="146"/>
      <c r="AB77" s="146"/>
      <c r="AC77" s="148"/>
      <c r="AD77" s="148"/>
      <c r="AE77" s="141"/>
      <c r="AF77" s="148"/>
      <c r="AG77" s="149"/>
      <c r="AI77" s="88">
        <f>B77</f>
        <v>0</v>
      </c>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IV77" s="77">
        <v>1238</v>
      </c>
    </row>
    <row r="78" spans="1:256" ht="30" customHeight="1" thickBot="1" x14ac:dyDescent="0.25">
      <c r="A78" s="126" t="s">
        <v>217</v>
      </c>
      <c r="B78" s="819"/>
      <c r="C78" s="819"/>
      <c r="D78" s="819"/>
      <c r="E78" s="819"/>
      <c r="F78" s="821"/>
      <c r="G78" s="822" t="s">
        <v>218</v>
      </c>
      <c r="H78" s="823"/>
      <c r="I78" s="823"/>
      <c r="J78" s="819"/>
      <c r="K78" s="819"/>
      <c r="L78" s="819"/>
      <c r="M78" s="819"/>
      <c r="N78" s="821"/>
      <c r="O78" s="822" t="s">
        <v>219</v>
      </c>
      <c r="P78" s="823"/>
      <c r="Q78" s="127"/>
      <c r="R78" s="819"/>
      <c r="S78" s="819"/>
      <c r="T78" s="819"/>
      <c r="U78" s="819"/>
      <c r="V78" s="819"/>
      <c r="W78" s="819"/>
      <c r="X78" s="819"/>
      <c r="Y78" s="819"/>
      <c r="Z78" s="819"/>
      <c r="AA78" s="819"/>
      <c r="AB78" s="819"/>
      <c r="AC78" s="819"/>
      <c r="AD78" s="819"/>
      <c r="AE78" s="819"/>
      <c r="AF78" s="819"/>
      <c r="AG78" s="820"/>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IV78" s="77">
        <v>1212</v>
      </c>
    </row>
    <row r="79" spans="1:256" ht="30" customHeight="1" x14ac:dyDescent="0.2">
      <c r="A79" s="139"/>
      <c r="B79" s="140"/>
      <c r="C79" s="141"/>
      <c r="D79" s="142"/>
      <c r="E79" s="143"/>
      <c r="F79" s="143"/>
      <c r="G79" s="142"/>
      <c r="H79" s="144"/>
      <c r="I79" s="145"/>
      <c r="J79" s="142"/>
      <c r="K79" s="144"/>
      <c r="L79" s="145"/>
      <c r="M79" s="142"/>
      <c r="N79" s="142"/>
      <c r="O79" s="141"/>
      <c r="P79" s="141"/>
      <c r="Q79" s="141"/>
      <c r="R79" s="146"/>
      <c r="S79" s="147"/>
      <c r="T79" s="147"/>
      <c r="U79" s="148"/>
      <c r="V79" s="146"/>
      <c r="W79" s="146"/>
      <c r="X79" s="146"/>
      <c r="Y79" s="146"/>
      <c r="Z79" s="146"/>
      <c r="AA79" s="146"/>
      <c r="AB79" s="146"/>
      <c r="AC79" s="148"/>
      <c r="AD79" s="148"/>
      <c r="AE79" s="141"/>
      <c r="AF79" s="148"/>
      <c r="AG79" s="149"/>
      <c r="AI79" s="88">
        <f>B79</f>
        <v>0</v>
      </c>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IV79" s="77">
        <v>1258</v>
      </c>
    </row>
    <row r="80" spans="1:256" ht="30" customHeight="1" thickBot="1" x14ac:dyDescent="0.25">
      <c r="A80" s="126" t="s">
        <v>217</v>
      </c>
      <c r="B80" s="819"/>
      <c r="C80" s="819"/>
      <c r="D80" s="819"/>
      <c r="E80" s="819"/>
      <c r="F80" s="821"/>
      <c r="G80" s="822" t="s">
        <v>218</v>
      </c>
      <c r="H80" s="823"/>
      <c r="I80" s="823"/>
      <c r="J80" s="819"/>
      <c r="K80" s="819"/>
      <c r="L80" s="819"/>
      <c r="M80" s="819"/>
      <c r="N80" s="821"/>
      <c r="O80" s="822" t="s">
        <v>219</v>
      </c>
      <c r="P80" s="823"/>
      <c r="Q80" s="127"/>
      <c r="R80" s="819"/>
      <c r="S80" s="819"/>
      <c r="T80" s="819"/>
      <c r="U80" s="819"/>
      <c r="V80" s="819"/>
      <c r="W80" s="819"/>
      <c r="X80" s="819"/>
      <c r="Y80" s="819"/>
      <c r="Z80" s="819"/>
      <c r="AA80" s="819"/>
      <c r="AB80" s="819"/>
      <c r="AC80" s="819"/>
      <c r="AD80" s="819"/>
      <c r="AE80" s="819"/>
      <c r="AF80" s="819"/>
      <c r="AG80" s="820"/>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IV80" s="77">
        <v>1234</v>
      </c>
    </row>
    <row r="81" spans="1:256" ht="30" customHeight="1" x14ac:dyDescent="0.2">
      <c r="A81" s="139"/>
      <c r="B81" s="140"/>
      <c r="C81" s="141"/>
      <c r="D81" s="142"/>
      <c r="E81" s="143"/>
      <c r="F81" s="143"/>
      <c r="G81" s="142"/>
      <c r="H81" s="144"/>
      <c r="I81" s="145"/>
      <c r="J81" s="142"/>
      <c r="K81" s="144"/>
      <c r="L81" s="145"/>
      <c r="M81" s="142"/>
      <c r="N81" s="142"/>
      <c r="O81" s="141"/>
      <c r="P81" s="141"/>
      <c r="Q81" s="141"/>
      <c r="R81" s="146"/>
      <c r="S81" s="147"/>
      <c r="T81" s="147"/>
      <c r="U81" s="148"/>
      <c r="V81" s="146"/>
      <c r="W81" s="146"/>
      <c r="X81" s="146"/>
      <c r="Y81" s="146"/>
      <c r="Z81" s="146"/>
      <c r="AA81" s="146"/>
      <c r="AB81" s="146"/>
      <c r="AC81" s="148"/>
      <c r="AD81" s="148"/>
      <c r="AE81" s="141"/>
      <c r="AF81" s="148"/>
      <c r="AG81" s="149"/>
      <c r="AI81" s="88">
        <f>B81</f>
        <v>0</v>
      </c>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IV81" s="77">
        <v>1278</v>
      </c>
    </row>
    <row r="82" spans="1:256" ht="30" customHeight="1" thickBot="1" x14ac:dyDescent="0.25">
      <c r="A82" s="126" t="s">
        <v>217</v>
      </c>
      <c r="B82" s="819"/>
      <c r="C82" s="819"/>
      <c r="D82" s="819"/>
      <c r="E82" s="819"/>
      <c r="F82" s="821"/>
      <c r="G82" s="822" t="s">
        <v>218</v>
      </c>
      <c r="H82" s="823"/>
      <c r="I82" s="823"/>
      <c r="J82" s="819"/>
      <c r="K82" s="819"/>
      <c r="L82" s="819"/>
      <c r="M82" s="819"/>
      <c r="N82" s="821"/>
      <c r="O82" s="822" t="s">
        <v>219</v>
      </c>
      <c r="P82" s="823"/>
      <c r="Q82" s="127"/>
      <c r="R82" s="819"/>
      <c r="S82" s="819"/>
      <c r="T82" s="819"/>
      <c r="U82" s="819"/>
      <c r="V82" s="819"/>
      <c r="W82" s="819"/>
      <c r="X82" s="819"/>
      <c r="Y82" s="819"/>
      <c r="Z82" s="819"/>
      <c r="AA82" s="819"/>
      <c r="AB82" s="819"/>
      <c r="AC82" s="819"/>
      <c r="AD82" s="819"/>
      <c r="AE82" s="819"/>
      <c r="AF82" s="819"/>
      <c r="AG82" s="820"/>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IV82" s="77">
        <v>1300</v>
      </c>
    </row>
    <row r="83" spans="1:256" ht="30" customHeight="1" x14ac:dyDescent="0.2">
      <c r="A83" s="139"/>
      <c r="B83" s="140"/>
      <c r="C83" s="141"/>
      <c r="D83" s="142"/>
      <c r="E83" s="143"/>
      <c r="F83" s="143"/>
      <c r="G83" s="142"/>
      <c r="H83" s="144"/>
      <c r="I83" s="145"/>
      <c r="J83" s="142"/>
      <c r="K83" s="144"/>
      <c r="L83" s="145"/>
      <c r="M83" s="142"/>
      <c r="N83" s="142"/>
      <c r="O83" s="141"/>
      <c r="P83" s="141"/>
      <c r="Q83" s="141"/>
      <c r="R83" s="146"/>
      <c r="S83" s="147"/>
      <c r="T83" s="147"/>
      <c r="U83" s="148"/>
      <c r="V83" s="146"/>
      <c r="W83" s="146"/>
      <c r="X83" s="146"/>
      <c r="Y83" s="146"/>
      <c r="Z83" s="146"/>
      <c r="AA83" s="146"/>
      <c r="AB83" s="146"/>
      <c r="AC83" s="148"/>
      <c r="AD83" s="148"/>
      <c r="AE83" s="141"/>
      <c r="AF83" s="148"/>
      <c r="AG83" s="149"/>
      <c r="AI83" s="88">
        <f>B83</f>
        <v>0</v>
      </c>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IV83" s="77">
        <v>1318</v>
      </c>
    </row>
    <row r="84" spans="1:256" ht="30" customHeight="1" thickBot="1" x14ac:dyDescent="0.25">
      <c r="A84" s="126" t="s">
        <v>217</v>
      </c>
      <c r="B84" s="819"/>
      <c r="C84" s="819"/>
      <c r="D84" s="819"/>
      <c r="E84" s="819"/>
      <c r="F84" s="821"/>
      <c r="G84" s="822" t="s">
        <v>218</v>
      </c>
      <c r="H84" s="823"/>
      <c r="I84" s="823"/>
      <c r="J84" s="819"/>
      <c r="K84" s="819"/>
      <c r="L84" s="819"/>
      <c r="M84" s="819"/>
      <c r="N84" s="821"/>
      <c r="O84" s="822" t="s">
        <v>219</v>
      </c>
      <c r="P84" s="823"/>
      <c r="Q84" s="127"/>
      <c r="R84" s="819"/>
      <c r="S84" s="819"/>
      <c r="T84" s="819"/>
      <c r="U84" s="819"/>
      <c r="V84" s="819"/>
      <c r="W84" s="819"/>
      <c r="X84" s="819"/>
      <c r="Y84" s="819"/>
      <c r="Z84" s="819"/>
      <c r="AA84" s="819"/>
      <c r="AB84" s="819"/>
      <c r="AC84" s="819"/>
      <c r="AD84" s="819"/>
      <c r="AE84" s="819"/>
      <c r="AF84" s="819"/>
      <c r="AG84" s="820"/>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IV84" s="77">
        <v>1314</v>
      </c>
    </row>
    <row r="85" spans="1:256" ht="30" customHeight="1" x14ac:dyDescent="0.2">
      <c r="A85" s="139"/>
      <c r="B85" s="140"/>
      <c r="C85" s="141"/>
      <c r="D85" s="142"/>
      <c r="E85" s="143"/>
      <c r="F85" s="143"/>
      <c r="G85" s="142"/>
      <c r="H85" s="144"/>
      <c r="I85" s="145"/>
      <c r="J85" s="142"/>
      <c r="K85" s="144"/>
      <c r="L85" s="145"/>
      <c r="M85" s="142"/>
      <c r="N85" s="142"/>
      <c r="O85" s="141"/>
      <c r="P85" s="141"/>
      <c r="Q85" s="141"/>
      <c r="R85" s="146"/>
      <c r="S85" s="147"/>
      <c r="T85" s="147"/>
      <c r="U85" s="148"/>
      <c r="V85" s="146"/>
      <c r="W85" s="146"/>
      <c r="X85" s="146"/>
      <c r="Y85" s="146"/>
      <c r="Z85" s="146"/>
      <c r="AA85" s="146"/>
      <c r="AB85" s="146"/>
      <c r="AC85" s="148"/>
      <c r="AD85" s="148"/>
      <c r="AE85" s="141"/>
      <c r="AF85" s="148"/>
      <c r="AG85" s="149"/>
      <c r="AI85" s="88">
        <f>B85</f>
        <v>0</v>
      </c>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IV85" s="77">
        <v>1338</v>
      </c>
    </row>
    <row r="86" spans="1:256" ht="30" customHeight="1" thickBot="1" x14ac:dyDescent="0.25">
      <c r="A86" s="126" t="s">
        <v>217</v>
      </c>
      <c r="B86" s="819"/>
      <c r="C86" s="819"/>
      <c r="D86" s="819"/>
      <c r="E86" s="819"/>
      <c r="F86" s="821"/>
      <c r="G86" s="822" t="s">
        <v>218</v>
      </c>
      <c r="H86" s="823"/>
      <c r="I86" s="823"/>
      <c r="J86" s="819"/>
      <c r="K86" s="819"/>
      <c r="L86" s="819"/>
      <c r="M86" s="819"/>
      <c r="N86" s="821"/>
      <c r="O86" s="822" t="s">
        <v>219</v>
      </c>
      <c r="P86" s="823"/>
      <c r="Q86" s="127"/>
      <c r="R86" s="819"/>
      <c r="S86" s="819"/>
      <c r="T86" s="819"/>
      <c r="U86" s="819"/>
      <c r="V86" s="819"/>
      <c r="W86" s="819"/>
      <c r="X86" s="819"/>
      <c r="Y86" s="819"/>
      <c r="Z86" s="819"/>
      <c r="AA86" s="819"/>
      <c r="AB86" s="819"/>
      <c r="AC86" s="819"/>
      <c r="AD86" s="819"/>
      <c r="AE86" s="819"/>
      <c r="AF86" s="819"/>
      <c r="AG86" s="820"/>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IV86" s="77">
        <v>1312</v>
      </c>
    </row>
    <row r="87" spans="1:256" ht="30" customHeight="1" x14ac:dyDescent="0.2">
      <c r="A87" s="139"/>
      <c r="B87" s="140"/>
      <c r="C87" s="141"/>
      <c r="D87" s="142"/>
      <c r="E87" s="143"/>
      <c r="F87" s="143"/>
      <c r="G87" s="142"/>
      <c r="H87" s="144"/>
      <c r="I87" s="145"/>
      <c r="J87" s="142"/>
      <c r="K87" s="144"/>
      <c r="L87" s="145"/>
      <c r="M87" s="142"/>
      <c r="N87" s="142"/>
      <c r="O87" s="141"/>
      <c r="P87" s="141"/>
      <c r="Q87" s="141"/>
      <c r="R87" s="146"/>
      <c r="S87" s="147"/>
      <c r="T87" s="147"/>
      <c r="U87" s="148"/>
      <c r="V87" s="146"/>
      <c r="W87" s="146"/>
      <c r="X87" s="146"/>
      <c r="Y87" s="146"/>
      <c r="Z87" s="146"/>
      <c r="AA87" s="146"/>
      <c r="AB87" s="146"/>
      <c r="AC87" s="148"/>
      <c r="AD87" s="148"/>
      <c r="AE87" s="141"/>
      <c r="AF87" s="148"/>
      <c r="AG87" s="149"/>
      <c r="AI87" s="88">
        <f>B87</f>
        <v>0</v>
      </c>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IV87" s="77">
        <v>1358</v>
      </c>
    </row>
    <row r="88" spans="1:256" ht="30" customHeight="1" thickBot="1" x14ac:dyDescent="0.25">
      <c r="A88" s="126" t="s">
        <v>217</v>
      </c>
      <c r="B88" s="819"/>
      <c r="C88" s="819"/>
      <c r="D88" s="819"/>
      <c r="E88" s="819"/>
      <c r="F88" s="821"/>
      <c r="G88" s="822" t="s">
        <v>218</v>
      </c>
      <c r="H88" s="823"/>
      <c r="I88" s="823"/>
      <c r="J88" s="819"/>
      <c r="K88" s="819"/>
      <c r="L88" s="819"/>
      <c r="M88" s="819"/>
      <c r="N88" s="821"/>
      <c r="O88" s="822" t="s">
        <v>219</v>
      </c>
      <c r="P88" s="823"/>
      <c r="Q88" s="127"/>
      <c r="R88" s="819"/>
      <c r="S88" s="819"/>
      <c r="T88" s="819"/>
      <c r="U88" s="819"/>
      <c r="V88" s="819"/>
      <c r="W88" s="819"/>
      <c r="X88" s="819"/>
      <c r="Y88" s="819"/>
      <c r="Z88" s="819"/>
      <c r="AA88" s="819"/>
      <c r="AB88" s="819"/>
      <c r="AC88" s="819"/>
      <c r="AD88" s="819"/>
      <c r="AE88" s="819"/>
      <c r="AF88" s="819"/>
      <c r="AG88" s="820"/>
      <c r="AV88" s="75"/>
      <c r="AW88" s="75"/>
      <c r="AX88" s="75"/>
      <c r="AY88" s="75"/>
      <c r="AZ88" s="75"/>
      <c r="BA88" s="75"/>
      <c r="BB88" s="75"/>
      <c r="BC88" s="75"/>
      <c r="BD88" s="75"/>
      <c r="BE88" s="75"/>
      <c r="BF88" s="75"/>
      <c r="BG88" s="75"/>
      <c r="BH88" s="75"/>
      <c r="BI88" s="75"/>
      <c r="BJ88" s="75"/>
      <c r="BK88" s="75"/>
      <c r="BL88" s="75"/>
      <c r="BM88" s="75"/>
      <c r="BN88" s="75"/>
      <c r="BO88" s="75"/>
      <c r="BP88" s="75"/>
      <c r="BQ88" s="75"/>
      <c r="BR88" s="75"/>
      <c r="IV88" s="77">
        <v>1334</v>
      </c>
    </row>
    <row r="89" spans="1:256" ht="30" customHeight="1" x14ac:dyDescent="0.2">
      <c r="A89" s="139"/>
      <c r="B89" s="140"/>
      <c r="C89" s="141"/>
      <c r="D89" s="142"/>
      <c r="E89" s="143"/>
      <c r="F89" s="143"/>
      <c r="G89" s="142"/>
      <c r="H89" s="144"/>
      <c r="I89" s="145"/>
      <c r="J89" s="142"/>
      <c r="K89" s="144"/>
      <c r="L89" s="145"/>
      <c r="M89" s="142"/>
      <c r="N89" s="142"/>
      <c r="O89" s="141"/>
      <c r="P89" s="141"/>
      <c r="Q89" s="141"/>
      <c r="R89" s="146"/>
      <c r="S89" s="147"/>
      <c r="T89" s="147"/>
      <c r="U89" s="148"/>
      <c r="V89" s="146"/>
      <c r="W89" s="146"/>
      <c r="X89" s="146"/>
      <c r="Y89" s="146"/>
      <c r="Z89" s="146"/>
      <c r="AA89" s="146"/>
      <c r="AB89" s="146"/>
      <c r="AC89" s="148"/>
      <c r="AD89" s="148"/>
      <c r="AE89" s="141"/>
      <c r="AF89" s="148"/>
      <c r="AG89" s="149"/>
      <c r="AI89" s="88">
        <f>B89</f>
        <v>0</v>
      </c>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IV89" s="77">
        <v>1378</v>
      </c>
    </row>
    <row r="90" spans="1:256" ht="30" customHeight="1" thickBot="1" x14ac:dyDescent="0.25">
      <c r="A90" s="126" t="s">
        <v>217</v>
      </c>
      <c r="B90" s="819"/>
      <c r="C90" s="819"/>
      <c r="D90" s="819"/>
      <c r="E90" s="819"/>
      <c r="F90" s="821"/>
      <c r="G90" s="822" t="s">
        <v>218</v>
      </c>
      <c r="H90" s="823"/>
      <c r="I90" s="823"/>
      <c r="J90" s="819"/>
      <c r="K90" s="819"/>
      <c r="L90" s="819"/>
      <c r="M90" s="819"/>
      <c r="N90" s="821"/>
      <c r="O90" s="822" t="s">
        <v>219</v>
      </c>
      <c r="P90" s="823"/>
      <c r="Q90" s="127"/>
      <c r="R90" s="819"/>
      <c r="S90" s="819"/>
      <c r="T90" s="819"/>
      <c r="U90" s="819"/>
      <c r="V90" s="819"/>
      <c r="W90" s="819"/>
      <c r="X90" s="819"/>
      <c r="Y90" s="819"/>
      <c r="Z90" s="819"/>
      <c r="AA90" s="819"/>
      <c r="AB90" s="819"/>
      <c r="AC90" s="819"/>
      <c r="AD90" s="819"/>
      <c r="AE90" s="819"/>
      <c r="AF90" s="819"/>
      <c r="AG90" s="820"/>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IV90" s="77">
        <v>1400</v>
      </c>
    </row>
    <row r="91" spans="1:256" ht="30" customHeight="1" x14ac:dyDescent="0.2">
      <c r="A91" s="139"/>
      <c r="B91" s="140"/>
      <c r="C91" s="141"/>
      <c r="D91" s="142"/>
      <c r="E91" s="143"/>
      <c r="F91" s="143"/>
      <c r="G91" s="142"/>
      <c r="H91" s="144"/>
      <c r="I91" s="145"/>
      <c r="J91" s="142"/>
      <c r="K91" s="144"/>
      <c r="L91" s="145"/>
      <c r="M91" s="142"/>
      <c r="N91" s="142"/>
      <c r="O91" s="141"/>
      <c r="P91" s="141"/>
      <c r="Q91" s="141"/>
      <c r="R91" s="146"/>
      <c r="S91" s="147"/>
      <c r="T91" s="147"/>
      <c r="U91" s="148"/>
      <c r="V91" s="146"/>
      <c r="W91" s="146"/>
      <c r="X91" s="146"/>
      <c r="Y91" s="146"/>
      <c r="Z91" s="146"/>
      <c r="AA91" s="146"/>
      <c r="AB91" s="146"/>
      <c r="AC91" s="148"/>
      <c r="AD91" s="148"/>
      <c r="AE91" s="141"/>
      <c r="AF91" s="148"/>
      <c r="AG91" s="149"/>
      <c r="AI91" s="88">
        <f>B91</f>
        <v>0</v>
      </c>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IV91" s="77">
        <v>1418</v>
      </c>
    </row>
    <row r="92" spans="1:256" ht="30" customHeight="1" thickBot="1" x14ac:dyDescent="0.25">
      <c r="A92" s="126" t="s">
        <v>217</v>
      </c>
      <c r="B92" s="819"/>
      <c r="C92" s="819"/>
      <c r="D92" s="819"/>
      <c r="E92" s="819"/>
      <c r="F92" s="821"/>
      <c r="G92" s="822" t="s">
        <v>218</v>
      </c>
      <c r="H92" s="823"/>
      <c r="I92" s="823"/>
      <c r="J92" s="819"/>
      <c r="K92" s="819"/>
      <c r="L92" s="819"/>
      <c r="M92" s="819"/>
      <c r="N92" s="821"/>
      <c r="O92" s="822" t="s">
        <v>219</v>
      </c>
      <c r="P92" s="823"/>
      <c r="Q92" s="127"/>
      <c r="R92" s="819"/>
      <c r="S92" s="819"/>
      <c r="T92" s="819"/>
      <c r="U92" s="819"/>
      <c r="V92" s="819"/>
      <c r="W92" s="819"/>
      <c r="X92" s="819"/>
      <c r="Y92" s="819"/>
      <c r="Z92" s="819"/>
      <c r="AA92" s="819"/>
      <c r="AB92" s="819"/>
      <c r="AC92" s="819"/>
      <c r="AD92" s="819"/>
      <c r="AE92" s="819"/>
      <c r="AF92" s="819"/>
      <c r="AG92" s="820"/>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IV92" s="77">
        <v>1414</v>
      </c>
    </row>
    <row r="93" spans="1:256" ht="30" customHeight="1" x14ac:dyDescent="0.2">
      <c r="A93" s="139"/>
      <c r="B93" s="140"/>
      <c r="C93" s="141"/>
      <c r="D93" s="142"/>
      <c r="E93" s="143"/>
      <c r="F93" s="143"/>
      <c r="G93" s="142"/>
      <c r="H93" s="144"/>
      <c r="I93" s="145"/>
      <c r="J93" s="142"/>
      <c r="K93" s="144"/>
      <c r="L93" s="145"/>
      <c r="M93" s="142"/>
      <c r="N93" s="142"/>
      <c r="O93" s="141"/>
      <c r="P93" s="141"/>
      <c r="Q93" s="141"/>
      <c r="R93" s="146"/>
      <c r="S93" s="147"/>
      <c r="T93" s="147"/>
      <c r="U93" s="148"/>
      <c r="V93" s="146"/>
      <c r="W93" s="146"/>
      <c r="X93" s="146"/>
      <c r="Y93" s="146"/>
      <c r="Z93" s="146"/>
      <c r="AA93" s="146"/>
      <c r="AB93" s="146"/>
      <c r="AC93" s="148"/>
      <c r="AD93" s="148"/>
      <c r="AE93" s="141"/>
      <c r="AF93" s="148"/>
      <c r="AG93" s="149"/>
      <c r="AI93" s="88">
        <f>B93</f>
        <v>0</v>
      </c>
      <c r="AV93" s="75"/>
      <c r="AW93" s="75"/>
      <c r="AX93" s="75"/>
      <c r="AY93" s="75"/>
      <c r="AZ93" s="75"/>
      <c r="BA93" s="75"/>
      <c r="BB93" s="75"/>
      <c r="BC93" s="75"/>
      <c r="BD93" s="75"/>
      <c r="BE93" s="75"/>
      <c r="BF93" s="75"/>
      <c r="BG93" s="75"/>
      <c r="BH93" s="75"/>
      <c r="BI93" s="75"/>
      <c r="BJ93" s="75"/>
      <c r="BK93" s="75"/>
      <c r="BL93" s="75"/>
      <c r="BM93" s="75"/>
      <c r="BN93" s="75"/>
      <c r="BO93" s="75"/>
      <c r="BP93" s="75"/>
      <c r="BQ93" s="75"/>
      <c r="BR93" s="75"/>
      <c r="IV93" s="77">
        <v>1438</v>
      </c>
    </row>
    <row r="94" spans="1:256" ht="30" customHeight="1" thickBot="1" x14ac:dyDescent="0.25">
      <c r="A94" s="126" t="s">
        <v>217</v>
      </c>
      <c r="B94" s="819"/>
      <c r="C94" s="819"/>
      <c r="D94" s="819"/>
      <c r="E94" s="819"/>
      <c r="F94" s="821"/>
      <c r="G94" s="822" t="s">
        <v>218</v>
      </c>
      <c r="H94" s="823"/>
      <c r="I94" s="823"/>
      <c r="J94" s="819"/>
      <c r="K94" s="819"/>
      <c r="L94" s="819"/>
      <c r="M94" s="819"/>
      <c r="N94" s="821"/>
      <c r="O94" s="822" t="s">
        <v>219</v>
      </c>
      <c r="P94" s="823"/>
      <c r="Q94" s="127"/>
      <c r="R94" s="819"/>
      <c r="S94" s="819"/>
      <c r="T94" s="819"/>
      <c r="U94" s="819"/>
      <c r="V94" s="819"/>
      <c r="W94" s="819"/>
      <c r="X94" s="819"/>
      <c r="Y94" s="819"/>
      <c r="Z94" s="819"/>
      <c r="AA94" s="819"/>
      <c r="AB94" s="819"/>
      <c r="AC94" s="819"/>
      <c r="AD94" s="819"/>
      <c r="AE94" s="819"/>
      <c r="AF94" s="819"/>
      <c r="AG94" s="820"/>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IV94" s="77">
        <v>1412</v>
      </c>
    </row>
    <row r="95" spans="1:256" ht="30" customHeight="1" x14ac:dyDescent="0.2">
      <c r="A95" s="139"/>
      <c r="B95" s="140"/>
      <c r="C95" s="141"/>
      <c r="D95" s="142"/>
      <c r="E95" s="143"/>
      <c r="F95" s="143"/>
      <c r="G95" s="142"/>
      <c r="H95" s="144"/>
      <c r="I95" s="145"/>
      <c r="J95" s="142"/>
      <c r="K95" s="144"/>
      <c r="L95" s="145"/>
      <c r="M95" s="142"/>
      <c r="N95" s="142"/>
      <c r="O95" s="141"/>
      <c r="P95" s="141"/>
      <c r="Q95" s="141"/>
      <c r="R95" s="146"/>
      <c r="S95" s="147"/>
      <c r="T95" s="147"/>
      <c r="U95" s="148"/>
      <c r="V95" s="146"/>
      <c r="W95" s="146"/>
      <c r="X95" s="146"/>
      <c r="Y95" s="146"/>
      <c r="Z95" s="146"/>
      <c r="AA95" s="146"/>
      <c r="AB95" s="146"/>
      <c r="AC95" s="148"/>
      <c r="AD95" s="148"/>
      <c r="AE95" s="141"/>
      <c r="AF95" s="148"/>
      <c r="AG95" s="149"/>
      <c r="AI95" s="88">
        <f>B95</f>
        <v>0</v>
      </c>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IV95" s="77">
        <v>1458</v>
      </c>
    </row>
    <row r="96" spans="1:256" ht="30" customHeight="1" thickBot="1" x14ac:dyDescent="0.25">
      <c r="A96" s="126" t="s">
        <v>217</v>
      </c>
      <c r="B96" s="819"/>
      <c r="C96" s="819"/>
      <c r="D96" s="819"/>
      <c r="E96" s="819"/>
      <c r="F96" s="821"/>
      <c r="G96" s="822" t="s">
        <v>218</v>
      </c>
      <c r="H96" s="823"/>
      <c r="I96" s="823"/>
      <c r="J96" s="819"/>
      <c r="K96" s="819"/>
      <c r="L96" s="819"/>
      <c r="M96" s="819"/>
      <c r="N96" s="821"/>
      <c r="O96" s="822" t="s">
        <v>219</v>
      </c>
      <c r="P96" s="823"/>
      <c r="Q96" s="127"/>
      <c r="R96" s="819"/>
      <c r="S96" s="819"/>
      <c r="T96" s="819"/>
      <c r="U96" s="819"/>
      <c r="V96" s="819"/>
      <c r="W96" s="819"/>
      <c r="X96" s="819"/>
      <c r="Y96" s="819"/>
      <c r="Z96" s="819"/>
      <c r="AA96" s="819"/>
      <c r="AB96" s="819"/>
      <c r="AC96" s="819"/>
      <c r="AD96" s="819"/>
      <c r="AE96" s="819"/>
      <c r="AF96" s="819"/>
      <c r="AG96" s="820"/>
      <c r="AV96" s="75"/>
      <c r="AW96" s="75"/>
      <c r="AX96" s="75"/>
      <c r="AY96" s="75"/>
      <c r="AZ96" s="75"/>
      <c r="BA96" s="75"/>
      <c r="BB96" s="75"/>
      <c r="BC96" s="75"/>
      <c r="BD96" s="75"/>
      <c r="BE96" s="75"/>
      <c r="BF96" s="75"/>
      <c r="BG96" s="75"/>
      <c r="BH96" s="75"/>
      <c r="BI96" s="75"/>
      <c r="BJ96" s="75"/>
      <c r="BK96" s="75"/>
      <c r="BL96" s="75"/>
      <c r="BM96" s="75"/>
      <c r="BN96" s="75"/>
      <c r="BO96" s="75"/>
      <c r="BP96" s="75"/>
      <c r="BQ96" s="75"/>
      <c r="BR96" s="75"/>
      <c r="IV96" s="77">
        <v>1434</v>
      </c>
    </row>
    <row r="97" spans="1:256" ht="30" customHeight="1" x14ac:dyDescent="0.2">
      <c r="A97" s="139"/>
      <c r="B97" s="140"/>
      <c r="C97" s="141"/>
      <c r="D97" s="142"/>
      <c r="E97" s="143"/>
      <c r="F97" s="143"/>
      <c r="G97" s="142"/>
      <c r="H97" s="144"/>
      <c r="I97" s="145"/>
      <c r="J97" s="142"/>
      <c r="K97" s="144"/>
      <c r="L97" s="145"/>
      <c r="M97" s="142"/>
      <c r="N97" s="142"/>
      <c r="O97" s="141"/>
      <c r="P97" s="141"/>
      <c r="Q97" s="141"/>
      <c r="R97" s="146"/>
      <c r="S97" s="147"/>
      <c r="T97" s="147"/>
      <c r="U97" s="148"/>
      <c r="V97" s="146"/>
      <c r="W97" s="146"/>
      <c r="X97" s="146"/>
      <c r="Y97" s="146"/>
      <c r="Z97" s="146"/>
      <c r="AA97" s="146"/>
      <c r="AB97" s="146"/>
      <c r="AC97" s="148"/>
      <c r="AD97" s="148"/>
      <c r="AE97" s="141"/>
      <c r="AF97" s="148"/>
      <c r="AG97" s="149"/>
      <c r="AI97" s="88">
        <f>B97</f>
        <v>0</v>
      </c>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IV97" s="77">
        <v>1478</v>
      </c>
    </row>
    <row r="98" spans="1:256" ht="30" customHeight="1" thickBot="1" x14ac:dyDescent="0.25">
      <c r="A98" s="126" t="s">
        <v>217</v>
      </c>
      <c r="B98" s="819"/>
      <c r="C98" s="819"/>
      <c r="D98" s="819"/>
      <c r="E98" s="819"/>
      <c r="F98" s="821"/>
      <c r="G98" s="822" t="s">
        <v>218</v>
      </c>
      <c r="H98" s="823"/>
      <c r="I98" s="823"/>
      <c r="J98" s="819"/>
      <c r="K98" s="819"/>
      <c r="L98" s="819"/>
      <c r="M98" s="819"/>
      <c r="N98" s="821"/>
      <c r="O98" s="822" t="s">
        <v>219</v>
      </c>
      <c r="P98" s="823"/>
      <c r="Q98" s="127"/>
      <c r="R98" s="819"/>
      <c r="S98" s="819"/>
      <c r="T98" s="819"/>
      <c r="U98" s="819"/>
      <c r="V98" s="819"/>
      <c r="W98" s="819"/>
      <c r="X98" s="819"/>
      <c r="Y98" s="819"/>
      <c r="Z98" s="819"/>
      <c r="AA98" s="819"/>
      <c r="AB98" s="819"/>
      <c r="AC98" s="819"/>
      <c r="AD98" s="819"/>
      <c r="AE98" s="819"/>
      <c r="AF98" s="819"/>
      <c r="AG98" s="820"/>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IV98" s="77">
        <v>1500</v>
      </c>
    </row>
    <row r="99" spans="1:256" ht="30" customHeight="1" x14ac:dyDescent="0.2">
      <c r="A99" s="139"/>
      <c r="B99" s="140"/>
      <c r="C99" s="141"/>
      <c r="D99" s="142"/>
      <c r="E99" s="143"/>
      <c r="F99" s="143"/>
      <c r="G99" s="142"/>
      <c r="H99" s="144"/>
      <c r="I99" s="145"/>
      <c r="J99" s="142"/>
      <c r="K99" s="144"/>
      <c r="L99" s="145"/>
      <c r="M99" s="142"/>
      <c r="N99" s="142"/>
      <c r="O99" s="141"/>
      <c r="P99" s="141"/>
      <c r="Q99" s="141"/>
      <c r="R99" s="146"/>
      <c r="S99" s="147"/>
      <c r="T99" s="147"/>
      <c r="U99" s="148"/>
      <c r="V99" s="146"/>
      <c r="W99" s="146"/>
      <c r="X99" s="146"/>
      <c r="Y99" s="146"/>
      <c r="Z99" s="146"/>
      <c r="AA99" s="146"/>
      <c r="AB99" s="146"/>
      <c r="AC99" s="148"/>
      <c r="AD99" s="148"/>
      <c r="AE99" s="141"/>
      <c r="AF99" s="148"/>
      <c r="AG99" s="149"/>
      <c r="AI99" s="88">
        <f>B99</f>
        <v>0</v>
      </c>
      <c r="AV99" s="75"/>
      <c r="AW99" s="75"/>
      <c r="AX99" s="75"/>
      <c r="AY99" s="75"/>
      <c r="AZ99" s="75"/>
      <c r="BA99" s="75"/>
      <c r="BB99" s="75"/>
      <c r="BC99" s="75"/>
      <c r="BD99" s="75"/>
      <c r="BE99" s="75"/>
      <c r="BF99" s="75"/>
      <c r="BG99" s="75"/>
      <c r="BH99" s="75"/>
      <c r="BI99" s="75"/>
      <c r="BJ99" s="75"/>
      <c r="BK99" s="75"/>
      <c r="BL99" s="75"/>
      <c r="BM99" s="75"/>
      <c r="BN99" s="75"/>
      <c r="BO99" s="75"/>
      <c r="BP99" s="75"/>
      <c r="BQ99" s="75"/>
      <c r="BR99" s="75"/>
    </row>
    <row r="100" spans="1:256" ht="30" customHeight="1" thickBot="1" x14ac:dyDescent="0.25">
      <c r="A100" s="126" t="s">
        <v>217</v>
      </c>
      <c r="B100" s="819"/>
      <c r="C100" s="819"/>
      <c r="D100" s="819"/>
      <c r="E100" s="819"/>
      <c r="F100" s="821"/>
      <c r="G100" s="822" t="s">
        <v>218</v>
      </c>
      <c r="H100" s="823"/>
      <c r="I100" s="823"/>
      <c r="J100" s="819"/>
      <c r="K100" s="819"/>
      <c r="L100" s="819"/>
      <c r="M100" s="819"/>
      <c r="N100" s="821"/>
      <c r="O100" s="822" t="s">
        <v>219</v>
      </c>
      <c r="P100" s="823"/>
      <c r="Q100" s="127"/>
      <c r="R100" s="819"/>
      <c r="S100" s="819"/>
      <c r="T100" s="819"/>
      <c r="U100" s="819"/>
      <c r="V100" s="819"/>
      <c r="W100" s="819"/>
      <c r="X100" s="819"/>
      <c r="Y100" s="819"/>
      <c r="Z100" s="819"/>
      <c r="AA100" s="819"/>
      <c r="AB100" s="819"/>
      <c r="AC100" s="819"/>
      <c r="AD100" s="819"/>
      <c r="AE100" s="819"/>
      <c r="AF100" s="819"/>
      <c r="AG100" s="820"/>
      <c r="AV100" s="75"/>
      <c r="AW100" s="75"/>
      <c r="AX100" s="75"/>
      <c r="AY100" s="75"/>
      <c r="AZ100" s="75"/>
      <c r="BA100" s="75"/>
      <c r="BB100" s="75"/>
      <c r="BC100" s="75"/>
      <c r="BD100" s="75"/>
      <c r="BE100" s="75"/>
      <c r="BF100" s="75"/>
      <c r="BG100" s="75"/>
      <c r="BH100" s="75"/>
      <c r="BI100" s="75"/>
      <c r="BJ100" s="75"/>
      <c r="BK100" s="75"/>
      <c r="BL100" s="75"/>
      <c r="BM100" s="75"/>
      <c r="BN100" s="75"/>
      <c r="BO100" s="75"/>
      <c r="BP100" s="75"/>
      <c r="BQ100" s="75"/>
      <c r="BR100" s="75"/>
    </row>
    <row r="101" spans="1:256" ht="30" customHeight="1" x14ac:dyDescent="0.2">
      <c r="A101" s="139"/>
      <c r="B101" s="140"/>
      <c r="C101" s="141"/>
      <c r="D101" s="142"/>
      <c r="E101" s="143"/>
      <c r="F101" s="143"/>
      <c r="G101" s="142"/>
      <c r="H101" s="144"/>
      <c r="I101" s="145"/>
      <c r="J101" s="142"/>
      <c r="K101" s="144"/>
      <c r="L101" s="145"/>
      <c r="M101" s="142"/>
      <c r="N101" s="142"/>
      <c r="O101" s="141"/>
      <c r="P101" s="141"/>
      <c r="Q101" s="141"/>
      <c r="R101" s="146"/>
      <c r="S101" s="147"/>
      <c r="T101" s="147"/>
      <c r="U101" s="148"/>
      <c r="V101" s="146"/>
      <c r="W101" s="146"/>
      <c r="X101" s="146"/>
      <c r="Y101" s="146"/>
      <c r="Z101" s="146"/>
      <c r="AA101" s="146"/>
      <c r="AB101" s="146"/>
      <c r="AC101" s="148"/>
      <c r="AD101" s="148"/>
      <c r="AE101" s="141"/>
      <c r="AF101" s="148"/>
      <c r="AG101" s="149"/>
      <c r="AI101" s="88">
        <f>B101</f>
        <v>0</v>
      </c>
      <c r="AV101" s="75"/>
      <c r="AW101" s="75"/>
      <c r="AX101" s="75"/>
      <c r="AY101" s="75"/>
      <c r="AZ101" s="75"/>
      <c r="BA101" s="75"/>
      <c r="BB101" s="75"/>
      <c r="BC101" s="75"/>
      <c r="BD101" s="75"/>
      <c r="BE101" s="75"/>
      <c r="BF101" s="75"/>
      <c r="BG101" s="75"/>
      <c r="BH101" s="75"/>
      <c r="BI101" s="75"/>
      <c r="BJ101" s="75"/>
      <c r="BK101" s="75"/>
      <c r="BL101" s="75"/>
      <c r="BM101" s="75"/>
      <c r="BN101" s="75"/>
      <c r="BO101" s="75"/>
      <c r="BP101" s="75"/>
      <c r="BQ101" s="75"/>
      <c r="BR101" s="75"/>
    </row>
    <row r="102" spans="1:256" ht="30" customHeight="1" thickBot="1" x14ac:dyDescent="0.25">
      <c r="A102" s="126" t="s">
        <v>217</v>
      </c>
      <c r="B102" s="819"/>
      <c r="C102" s="819"/>
      <c r="D102" s="819"/>
      <c r="E102" s="819"/>
      <c r="F102" s="821"/>
      <c r="G102" s="822" t="s">
        <v>218</v>
      </c>
      <c r="H102" s="823"/>
      <c r="I102" s="823"/>
      <c r="J102" s="819"/>
      <c r="K102" s="819"/>
      <c r="L102" s="819"/>
      <c r="M102" s="819"/>
      <c r="N102" s="821"/>
      <c r="O102" s="822" t="s">
        <v>219</v>
      </c>
      <c r="P102" s="823"/>
      <c r="Q102" s="127"/>
      <c r="R102" s="819"/>
      <c r="S102" s="819"/>
      <c r="T102" s="819"/>
      <c r="U102" s="819"/>
      <c r="V102" s="819"/>
      <c r="W102" s="819"/>
      <c r="X102" s="819"/>
      <c r="Y102" s="819"/>
      <c r="Z102" s="819"/>
      <c r="AA102" s="819"/>
      <c r="AB102" s="819"/>
      <c r="AC102" s="819"/>
      <c r="AD102" s="819"/>
      <c r="AE102" s="819"/>
      <c r="AF102" s="819"/>
      <c r="AG102" s="820"/>
      <c r="AV102" s="75"/>
      <c r="AW102" s="75"/>
      <c r="AX102" s="75"/>
      <c r="AY102" s="75"/>
      <c r="AZ102" s="75"/>
      <c r="BA102" s="75"/>
      <c r="BB102" s="75"/>
      <c r="BC102" s="75"/>
      <c r="BD102" s="75"/>
      <c r="BE102" s="75"/>
      <c r="BF102" s="75"/>
      <c r="BG102" s="75"/>
      <c r="BH102" s="75"/>
      <c r="BI102" s="75"/>
      <c r="BJ102" s="75"/>
      <c r="BK102" s="75"/>
      <c r="BL102" s="75"/>
      <c r="BM102" s="75"/>
      <c r="BN102" s="75"/>
      <c r="BO102" s="75"/>
      <c r="BP102" s="75"/>
      <c r="BQ102" s="75"/>
      <c r="BR102" s="75"/>
    </row>
    <row r="103" spans="1:256" ht="30" customHeight="1" x14ac:dyDescent="0.2">
      <c r="A103" s="139"/>
      <c r="B103" s="140"/>
      <c r="C103" s="141"/>
      <c r="D103" s="142"/>
      <c r="E103" s="143"/>
      <c r="F103" s="143"/>
      <c r="G103" s="142"/>
      <c r="H103" s="144"/>
      <c r="I103" s="145"/>
      <c r="J103" s="142"/>
      <c r="K103" s="144"/>
      <c r="L103" s="145"/>
      <c r="M103" s="142"/>
      <c r="N103" s="142"/>
      <c r="O103" s="141"/>
      <c r="P103" s="141"/>
      <c r="Q103" s="141"/>
      <c r="R103" s="146"/>
      <c r="S103" s="147"/>
      <c r="T103" s="147"/>
      <c r="U103" s="148"/>
      <c r="V103" s="146"/>
      <c r="W103" s="146"/>
      <c r="X103" s="146"/>
      <c r="Y103" s="146"/>
      <c r="Z103" s="146"/>
      <c r="AA103" s="146"/>
      <c r="AB103" s="146"/>
      <c r="AC103" s="148"/>
      <c r="AD103" s="148"/>
      <c r="AE103" s="141"/>
      <c r="AF103" s="148"/>
      <c r="AG103" s="149"/>
      <c r="AI103" s="88">
        <f>B103</f>
        <v>0</v>
      </c>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row>
    <row r="104" spans="1:256" ht="30" customHeight="1" thickBot="1" x14ac:dyDescent="0.25">
      <c r="A104" s="126" t="s">
        <v>217</v>
      </c>
      <c r="B104" s="819"/>
      <c r="C104" s="819"/>
      <c r="D104" s="819"/>
      <c r="E104" s="819"/>
      <c r="F104" s="821"/>
      <c r="G104" s="822" t="s">
        <v>218</v>
      </c>
      <c r="H104" s="823"/>
      <c r="I104" s="823"/>
      <c r="J104" s="819"/>
      <c r="K104" s="819"/>
      <c r="L104" s="819"/>
      <c r="M104" s="819"/>
      <c r="N104" s="821"/>
      <c r="O104" s="822" t="s">
        <v>219</v>
      </c>
      <c r="P104" s="823"/>
      <c r="Q104" s="127"/>
      <c r="R104" s="819"/>
      <c r="S104" s="819"/>
      <c r="T104" s="819"/>
      <c r="U104" s="819"/>
      <c r="V104" s="819"/>
      <c r="W104" s="819"/>
      <c r="X104" s="819"/>
      <c r="Y104" s="819"/>
      <c r="Z104" s="819"/>
      <c r="AA104" s="819"/>
      <c r="AB104" s="819"/>
      <c r="AC104" s="819"/>
      <c r="AD104" s="819"/>
      <c r="AE104" s="819"/>
      <c r="AF104" s="819"/>
      <c r="AG104" s="820"/>
      <c r="AV104" s="75"/>
      <c r="AW104" s="75"/>
      <c r="AX104" s="75"/>
      <c r="AY104" s="75"/>
      <c r="AZ104" s="75"/>
      <c r="BA104" s="75"/>
      <c r="BB104" s="75"/>
      <c r="BC104" s="75"/>
      <c r="BD104" s="75"/>
      <c r="BE104" s="75"/>
      <c r="BF104" s="75"/>
      <c r="BG104" s="75"/>
      <c r="BH104" s="75"/>
      <c r="BI104" s="75"/>
      <c r="BJ104" s="75"/>
      <c r="BK104" s="75"/>
      <c r="BL104" s="75"/>
      <c r="BM104" s="75"/>
      <c r="BN104" s="75"/>
      <c r="BO104" s="75"/>
      <c r="BP104" s="75"/>
      <c r="BQ104" s="75"/>
      <c r="BR104" s="75"/>
    </row>
    <row r="105" spans="1:256" ht="30" customHeight="1" x14ac:dyDescent="0.2">
      <c r="A105" s="139"/>
      <c r="B105" s="140"/>
      <c r="C105" s="141"/>
      <c r="D105" s="142"/>
      <c r="E105" s="143"/>
      <c r="F105" s="143"/>
      <c r="G105" s="142"/>
      <c r="H105" s="144"/>
      <c r="I105" s="145"/>
      <c r="J105" s="142"/>
      <c r="K105" s="144"/>
      <c r="L105" s="145"/>
      <c r="M105" s="142"/>
      <c r="N105" s="142"/>
      <c r="O105" s="141"/>
      <c r="P105" s="141"/>
      <c r="Q105" s="141"/>
      <c r="R105" s="146"/>
      <c r="S105" s="147"/>
      <c r="T105" s="147"/>
      <c r="U105" s="148"/>
      <c r="V105" s="146"/>
      <c r="W105" s="146"/>
      <c r="X105" s="146"/>
      <c r="Y105" s="146"/>
      <c r="Z105" s="146"/>
      <c r="AA105" s="146"/>
      <c r="AB105" s="146"/>
      <c r="AC105" s="148"/>
      <c r="AD105" s="148"/>
      <c r="AE105" s="141"/>
      <c r="AF105" s="148"/>
      <c r="AG105" s="149"/>
      <c r="AI105" s="88">
        <f>B105</f>
        <v>0</v>
      </c>
      <c r="AV105" s="75"/>
      <c r="AW105" s="75"/>
      <c r="AX105" s="75"/>
      <c r="AY105" s="75"/>
      <c r="AZ105" s="75"/>
      <c r="BA105" s="75"/>
      <c r="BB105" s="75"/>
      <c r="BC105" s="75"/>
      <c r="BD105" s="75"/>
      <c r="BE105" s="75"/>
      <c r="BF105" s="75"/>
      <c r="BG105" s="75"/>
      <c r="BH105" s="75"/>
      <c r="BI105" s="75"/>
      <c r="BJ105" s="75"/>
      <c r="BK105" s="75"/>
      <c r="BL105" s="75"/>
      <c r="BM105" s="75"/>
      <c r="BN105" s="75"/>
      <c r="BO105" s="75"/>
      <c r="BP105" s="75"/>
      <c r="BQ105" s="75"/>
      <c r="BR105" s="75"/>
    </row>
    <row r="106" spans="1:256" ht="30" customHeight="1" thickBot="1" x14ac:dyDescent="0.25">
      <c r="A106" s="126" t="s">
        <v>217</v>
      </c>
      <c r="B106" s="819"/>
      <c r="C106" s="819"/>
      <c r="D106" s="819"/>
      <c r="E106" s="819"/>
      <c r="F106" s="821"/>
      <c r="G106" s="822" t="s">
        <v>218</v>
      </c>
      <c r="H106" s="823"/>
      <c r="I106" s="823"/>
      <c r="J106" s="819"/>
      <c r="K106" s="819"/>
      <c r="L106" s="819"/>
      <c r="M106" s="819"/>
      <c r="N106" s="821"/>
      <c r="O106" s="822" t="s">
        <v>219</v>
      </c>
      <c r="P106" s="823"/>
      <c r="Q106" s="127"/>
      <c r="R106" s="819"/>
      <c r="S106" s="819"/>
      <c r="T106" s="819"/>
      <c r="U106" s="819"/>
      <c r="V106" s="819"/>
      <c r="W106" s="819"/>
      <c r="X106" s="819"/>
      <c r="Y106" s="819"/>
      <c r="Z106" s="819"/>
      <c r="AA106" s="819"/>
      <c r="AB106" s="819"/>
      <c r="AC106" s="819"/>
      <c r="AD106" s="819"/>
      <c r="AE106" s="819"/>
      <c r="AF106" s="819"/>
      <c r="AG106" s="820"/>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row>
    <row r="107" spans="1:256" ht="30" customHeight="1" x14ac:dyDescent="0.2">
      <c r="A107" s="139"/>
      <c r="B107" s="140"/>
      <c r="C107" s="141"/>
      <c r="D107" s="142"/>
      <c r="E107" s="143"/>
      <c r="F107" s="143"/>
      <c r="G107" s="142"/>
      <c r="H107" s="144"/>
      <c r="I107" s="145"/>
      <c r="J107" s="142"/>
      <c r="K107" s="144"/>
      <c r="L107" s="145"/>
      <c r="M107" s="142"/>
      <c r="N107" s="142"/>
      <c r="O107" s="141"/>
      <c r="P107" s="141"/>
      <c r="Q107" s="141"/>
      <c r="R107" s="146"/>
      <c r="S107" s="147"/>
      <c r="T107" s="147"/>
      <c r="U107" s="148"/>
      <c r="V107" s="146"/>
      <c r="W107" s="146"/>
      <c r="X107" s="146"/>
      <c r="Y107" s="146"/>
      <c r="Z107" s="146"/>
      <c r="AA107" s="146"/>
      <c r="AB107" s="146"/>
      <c r="AC107" s="148"/>
      <c r="AD107" s="148"/>
      <c r="AE107" s="141"/>
      <c r="AF107" s="148"/>
      <c r="AG107" s="149"/>
      <c r="AI107" s="88">
        <f>B107</f>
        <v>0</v>
      </c>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row>
    <row r="108" spans="1:256" ht="30" customHeight="1" thickBot="1" x14ac:dyDescent="0.25">
      <c r="A108" s="126" t="s">
        <v>217</v>
      </c>
      <c r="B108" s="819"/>
      <c r="C108" s="819"/>
      <c r="D108" s="819"/>
      <c r="E108" s="819"/>
      <c r="F108" s="821"/>
      <c r="G108" s="822" t="s">
        <v>218</v>
      </c>
      <c r="H108" s="823"/>
      <c r="I108" s="823"/>
      <c r="J108" s="819"/>
      <c r="K108" s="819"/>
      <c r="L108" s="819"/>
      <c r="M108" s="819"/>
      <c r="N108" s="821"/>
      <c r="O108" s="822" t="s">
        <v>219</v>
      </c>
      <c r="P108" s="823"/>
      <c r="Q108" s="127"/>
      <c r="R108" s="819"/>
      <c r="S108" s="819"/>
      <c r="T108" s="819"/>
      <c r="U108" s="819"/>
      <c r="V108" s="819"/>
      <c r="W108" s="819"/>
      <c r="X108" s="819"/>
      <c r="Y108" s="819"/>
      <c r="Z108" s="819"/>
      <c r="AA108" s="819"/>
      <c r="AB108" s="819"/>
      <c r="AC108" s="819"/>
      <c r="AD108" s="819"/>
      <c r="AE108" s="819"/>
      <c r="AF108" s="819"/>
      <c r="AG108" s="820"/>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row>
    <row r="109" spans="1:256" ht="30" customHeight="1" x14ac:dyDescent="0.2">
      <c r="A109" s="139"/>
      <c r="B109" s="140"/>
      <c r="C109" s="141"/>
      <c r="D109" s="142"/>
      <c r="E109" s="143"/>
      <c r="F109" s="143"/>
      <c r="G109" s="142"/>
      <c r="H109" s="144"/>
      <c r="I109" s="145"/>
      <c r="J109" s="142"/>
      <c r="K109" s="144"/>
      <c r="L109" s="145"/>
      <c r="M109" s="142"/>
      <c r="N109" s="142"/>
      <c r="O109" s="141"/>
      <c r="P109" s="141"/>
      <c r="Q109" s="141"/>
      <c r="R109" s="146"/>
      <c r="S109" s="147"/>
      <c r="T109" s="147"/>
      <c r="U109" s="148"/>
      <c r="V109" s="146"/>
      <c r="W109" s="146"/>
      <c r="X109" s="146"/>
      <c r="Y109" s="146"/>
      <c r="Z109" s="146"/>
      <c r="AA109" s="146"/>
      <c r="AB109" s="146"/>
      <c r="AC109" s="148"/>
      <c r="AD109" s="148"/>
      <c r="AE109" s="141"/>
      <c r="AF109" s="148"/>
      <c r="AG109" s="149"/>
      <c r="AI109" s="88">
        <f>B109</f>
        <v>0</v>
      </c>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row>
    <row r="110" spans="1:256" ht="30" customHeight="1" thickBot="1" x14ac:dyDescent="0.25">
      <c r="A110" s="126" t="s">
        <v>217</v>
      </c>
      <c r="B110" s="819"/>
      <c r="C110" s="819"/>
      <c r="D110" s="819"/>
      <c r="E110" s="819"/>
      <c r="F110" s="821"/>
      <c r="G110" s="822" t="s">
        <v>218</v>
      </c>
      <c r="H110" s="823"/>
      <c r="I110" s="823"/>
      <c r="J110" s="819"/>
      <c r="K110" s="819"/>
      <c r="L110" s="819"/>
      <c r="M110" s="819"/>
      <c r="N110" s="821"/>
      <c r="O110" s="822" t="s">
        <v>219</v>
      </c>
      <c r="P110" s="823"/>
      <c r="Q110" s="127"/>
      <c r="R110" s="819"/>
      <c r="S110" s="819"/>
      <c r="T110" s="819"/>
      <c r="U110" s="819"/>
      <c r="V110" s="819"/>
      <c r="W110" s="819"/>
      <c r="X110" s="819"/>
      <c r="Y110" s="819"/>
      <c r="Z110" s="819"/>
      <c r="AA110" s="819"/>
      <c r="AB110" s="819"/>
      <c r="AC110" s="819"/>
      <c r="AD110" s="819"/>
      <c r="AE110" s="819"/>
      <c r="AF110" s="819"/>
      <c r="AG110" s="820"/>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row>
    <row r="111" spans="1:256" ht="30" customHeight="1" x14ac:dyDescent="0.2">
      <c r="A111" s="139"/>
      <c r="B111" s="140"/>
      <c r="C111" s="141"/>
      <c r="D111" s="142"/>
      <c r="E111" s="143"/>
      <c r="F111" s="143"/>
      <c r="G111" s="142"/>
      <c r="H111" s="144"/>
      <c r="I111" s="145"/>
      <c r="J111" s="142"/>
      <c r="K111" s="144"/>
      <c r="L111" s="145"/>
      <c r="M111" s="142"/>
      <c r="N111" s="142"/>
      <c r="O111" s="141"/>
      <c r="P111" s="141"/>
      <c r="Q111" s="141"/>
      <c r="R111" s="146"/>
      <c r="S111" s="147"/>
      <c r="T111" s="147"/>
      <c r="U111" s="148"/>
      <c r="V111" s="146"/>
      <c r="W111" s="146"/>
      <c r="X111" s="146"/>
      <c r="Y111" s="146"/>
      <c r="Z111" s="146"/>
      <c r="AA111" s="146"/>
      <c r="AB111" s="146"/>
      <c r="AC111" s="148"/>
      <c r="AD111" s="148"/>
      <c r="AE111" s="141"/>
      <c r="AF111" s="148"/>
      <c r="AG111" s="149"/>
      <c r="AI111" s="88">
        <f>B111</f>
        <v>0</v>
      </c>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row>
    <row r="112" spans="1:256" ht="30" customHeight="1" thickBot="1" x14ac:dyDescent="0.25">
      <c r="A112" s="126" t="s">
        <v>217</v>
      </c>
      <c r="B112" s="819"/>
      <c r="C112" s="819"/>
      <c r="D112" s="819"/>
      <c r="E112" s="819"/>
      <c r="F112" s="821"/>
      <c r="G112" s="822" t="s">
        <v>218</v>
      </c>
      <c r="H112" s="823"/>
      <c r="I112" s="823"/>
      <c r="J112" s="819"/>
      <c r="K112" s="819"/>
      <c r="L112" s="819"/>
      <c r="M112" s="819"/>
      <c r="N112" s="821"/>
      <c r="O112" s="822" t="s">
        <v>219</v>
      </c>
      <c r="P112" s="823"/>
      <c r="Q112" s="127"/>
      <c r="R112" s="819"/>
      <c r="S112" s="819"/>
      <c r="T112" s="819"/>
      <c r="U112" s="819"/>
      <c r="V112" s="819"/>
      <c r="W112" s="819"/>
      <c r="X112" s="819"/>
      <c r="Y112" s="819"/>
      <c r="Z112" s="819"/>
      <c r="AA112" s="819"/>
      <c r="AB112" s="819"/>
      <c r="AC112" s="819"/>
      <c r="AD112" s="819"/>
      <c r="AE112" s="819"/>
      <c r="AF112" s="819"/>
      <c r="AG112" s="820"/>
      <c r="AV112" s="75"/>
      <c r="AW112" s="75"/>
      <c r="AX112" s="75"/>
      <c r="AY112" s="75"/>
      <c r="AZ112" s="75"/>
      <c r="BA112" s="75"/>
      <c r="BB112" s="75"/>
      <c r="BC112" s="75"/>
      <c r="BD112" s="75"/>
      <c r="BE112" s="75"/>
      <c r="BF112" s="75"/>
      <c r="BG112" s="75"/>
      <c r="BH112" s="75"/>
      <c r="BI112" s="75"/>
      <c r="BJ112" s="75"/>
      <c r="BK112" s="75"/>
      <c r="BL112" s="75"/>
      <c r="BM112" s="75"/>
      <c r="BN112" s="75"/>
      <c r="BO112" s="75"/>
      <c r="BP112" s="75"/>
      <c r="BQ112" s="75"/>
      <c r="BR112" s="75"/>
    </row>
    <row r="113" spans="1:70" ht="30" customHeight="1" x14ac:dyDescent="0.2">
      <c r="A113" s="139"/>
      <c r="B113" s="140"/>
      <c r="C113" s="141"/>
      <c r="D113" s="142"/>
      <c r="E113" s="143"/>
      <c r="F113" s="143"/>
      <c r="G113" s="142"/>
      <c r="H113" s="144"/>
      <c r="I113" s="145"/>
      <c r="J113" s="142"/>
      <c r="K113" s="144"/>
      <c r="L113" s="145"/>
      <c r="M113" s="142"/>
      <c r="N113" s="142"/>
      <c r="O113" s="141"/>
      <c r="P113" s="141"/>
      <c r="Q113" s="141"/>
      <c r="R113" s="146"/>
      <c r="S113" s="147"/>
      <c r="T113" s="147"/>
      <c r="U113" s="148"/>
      <c r="V113" s="146"/>
      <c r="W113" s="146"/>
      <c r="X113" s="146"/>
      <c r="Y113" s="146"/>
      <c r="Z113" s="146"/>
      <c r="AA113" s="146"/>
      <c r="AB113" s="146"/>
      <c r="AC113" s="148"/>
      <c r="AD113" s="148"/>
      <c r="AE113" s="141"/>
      <c r="AF113" s="148"/>
      <c r="AG113" s="149"/>
      <c r="AI113" s="88">
        <f>B113</f>
        <v>0</v>
      </c>
      <c r="AV113" s="75"/>
      <c r="AW113" s="75"/>
      <c r="AX113" s="75"/>
      <c r="AY113" s="75"/>
      <c r="AZ113" s="75"/>
      <c r="BA113" s="75"/>
      <c r="BB113" s="75"/>
      <c r="BC113" s="75"/>
      <c r="BD113" s="75"/>
      <c r="BE113" s="75"/>
      <c r="BF113" s="75"/>
      <c r="BG113" s="75"/>
      <c r="BH113" s="75"/>
      <c r="BI113" s="75"/>
      <c r="BJ113" s="75"/>
      <c r="BK113" s="75"/>
      <c r="BL113" s="75"/>
      <c r="BM113" s="75"/>
      <c r="BN113" s="75"/>
      <c r="BO113" s="75"/>
      <c r="BP113" s="75"/>
      <c r="BQ113" s="75"/>
      <c r="BR113" s="75"/>
    </row>
    <row r="114" spans="1:70" ht="30" customHeight="1" thickBot="1" x14ac:dyDescent="0.25">
      <c r="A114" s="126" t="s">
        <v>217</v>
      </c>
      <c r="B114" s="819"/>
      <c r="C114" s="819"/>
      <c r="D114" s="819"/>
      <c r="E114" s="819"/>
      <c r="F114" s="821"/>
      <c r="G114" s="822" t="s">
        <v>218</v>
      </c>
      <c r="H114" s="823"/>
      <c r="I114" s="823"/>
      <c r="J114" s="819"/>
      <c r="K114" s="819"/>
      <c r="L114" s="819"/>
      <c r="M114" s="819"/>
      <c r="N114" s="821"/>
      <c r="O114" s="822" t="s">
        <v>219</v>
      </c>
      <c r="P114" s="823"/>
      <c r="Q114" s="127"/>
      <c r="R114" s="819"/>
      <c r="S114" s="819"/>
      <c r="T114" s="819"/>
      <c r="U114" s="819"/>
      <c r="V114" s="819"/>
      <c r="W114" s="819"/>
      <c r="X114" s="819"/>
      <c r="Y114" s="819"/>
      <c r="Z114" s="819"/>
      <c r="AA114" s="819"/>
      <c r="AB114" s="819"/>
      <c r="AC114" s="819"/>
      <c r="AD114" s="819"/>
      <c r="AE114" s="819"/>
      <c r="AF114" s="819"/>
      <c r="AG114" s="820"/>
      <c r="AV114" s="75"/>
      <c r="AW114" s="75"/>
      <c r="AX114" s="75"/>
      <c r="AY114" s="75"/>
      <c r="AZ114" s="75"/>
      <c r="BA114" s="75"/>
      <c r="BB114" s="75"/>
      <c r="BC114" s="75"/>
      <c r="BD114" s="75"/>
      <c r="BE114" s="75"/>
      <c r="BF114" s="75"/>
      <c r="BG114" s="75"/>
      <c r="BH114" s="75"/>
      <c r="BI114" s="75"/>
      <c r="BJ114" s="75"/>
      <c r="BK114" s="75"/>
      <c r="BL114" s="75"/>
      <c r="BM114" s="75"/>
      <c r="BN114" s="75"/>
      <c r="BO114" s="75"/>
      <c r="BP114" s="75"/>
      <c r="BQ114" s="75"/>
      <c r="BR114" s="75"/>
    </row>
    <row r="115" spans="1:70" ht="30" customHeight="1" x14ac:dyDescent="0.2">
      <c r="A115" s="139"/>
      <c r="B115" s="140"/>
      <c r="C115" s="141"/>
      <c r="D115" s="142"/>
      <c r="E115" s="143"/>
      <c r="F115" s="143"/>
      <c r="G115" s="142"/>
      <c r="H115" s="144"/>
      <c r="I115" s="145"/>
      <c r="J115" s="142"/>
      <c r="K115" s="144"/>
      <c r="L115" s="145"/>
      <c r="M115" s="142"/>
      <c r="N115" s="142"/>
      <c r="O115" s="141"/>
      <c r="P115" s="141"/>
      <c r="Q115" s="141"/>
      <c r="R115" s="146"/>
      <c r="S115" s="147"/>
      <c r="T115" s="147"/>
      <c r="U115" s="148"/>
      <c r="V115" s="146"/>
      <c r="W115" s="146"/>
      <c r="X115" s="146"/>
      <c r="Y115" s="146"/>
      <c r="Z115" s="146"/>
      <c r="AA115" s="146"/>
      <c r="AB115" s="146"/>
      <c r="AC115" s="148"/>
      <c r="AD115" s="148"/>
      <c r="AE115" s="141"/>
      <c r="AF115" s="148"/>
      <c r="AG115" s="149"/>
      <c r="AI115" s="88">
        <f>B115</f>
        <v>0</v>
      </c>
      <c r="AV115" s="75"/>
      <c r="AW115" s="75"/>
      <c r="AX115" s="75"/>
      <c r="AY115" s="75"/>
      <c r="AZ115" s="75"/>
      <c r="BA115" s="75"/>
      <c r="BB115" s="75"/>
      <c r="BC115" s="75"/>
      <c r="BD115" s="75"/>
      <c r="BE115" s="75"/>
      <c r="BF115" s="75"/>
      <c r="BG115" s="75"/>
      <c r="BH115" s="75"/>
      <c r="BI115" s="75"/>
      <c r="BJ115" s="75"/>
      <c r="BK115" s="75"/>
      <c r="BL115" s="75"/>
      <c r="BM115" s="75"/>
      <c r="BN115" s="75"/>
      <c r="BO115" s="75"/>
      <c r="BP115" s="75"/>
      <c r="BQ115" s="75"/>
      <c r="BR115" s="75"/>
    </row>
    <row r="116" spans="1:70" ht="30" customHeight="1" thickBot="1" x14ac:dyDescent="0.25">
      <c r="A116" s="126" t="s">
        <v>217</v>
      </c>
      <c r="B116" s="819"/>
      <c r="C116" s="819"/>
      <c r="D116" s="819"/>
      <c r="E116" s="819"/>
      <c r="F116" s="821"/>
      <c r="G116" s="822" t="s">
        <v>218</v>
      </c>
      <c r="H116" s="823"/>
      <c r="I116" s="823"/>
      <c r="J116" s="819"/>
      <c r="K116" s="819"/>
      <c r="L116" s="819"/>
      <c r="M116" s="819"/>
      <c r="N116" s="821"/>
      <c r="O116" s="822" t="s">
        <v>219</v>
      </c>
      <c r="P116" s="823"/>
      <c r="Q116" s="127"/>
      <c r="R116" s="819"/>
      <c r="S116" s="819"/>
      <c r="T116" s="819"/>
      <c r="U116" s="819"/>
      <c r="V116" s="819"/>
      <c r="W116" s="819"/>
      <c r="X116" s="819"/>
      <c r="Y116" s="819"/>
      <c r="Z116" s="819"/>
      <c r="AA116" s="819"/>
      <c r="AB116" s="819"/>
      <c r="AC116" s="819"/>
      <c r="AD116" s="819"/>
      <c r="AE116" s="819"/>
      <c r="AF116" s="819"/>
      <c r="AG116" s="820"/>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5"/>
      <c r="BR116" s="75"/>
    </row>
    <row r="117" spans="1:70" ht="30" customHeight="1" x14ac:dyDescent="0.2">
      <c r="A117" s="139"/>
      <c r="B117" s="140"/>
      <c r="C117" s="141"/>
      <c r="D117" s="142"/>
      <c r="E117" s="143"/>
      <c r="F117" s="143"/>
      <c r="G117" s="142"/>
      <c r="H117" s="144"/>
      <c r="I117" s="145"/>
      <c r="J117" s="142"/>
      <c r="K117" s="144"/>
      <c r="L117" s="145"/>
      <c r="M117" s="142"/>
      <c r="N117" s="142"/>
      <c r="O117" s="141"/>
      <c r="P117" s="141"/>
      <c r="Q117" s="141"/>
      <c r="R117" s="146"/>
      <c r="S117" s="147"/>
      <c r="T117" s="147"/>
      <c r="U117" s="148"/>
      <c r="V117" s="146"/>
      <c r="W117" s="146"/>
      <c r="X117" s="146"/>
      <c r="Y117" s="146"/>
      <c r="Z117" s="146"/>
      <c r="AA117" s="146"/>
      <c r="AB117" s="146"/>
      <c r="AC117" s="148"/>
      <c r="AD117" s="148"/>
      <c r="AE117" s="141"/>
      <c r="AF117" s="148"/>
      <c r="AG117" s="149"/>
      <c r="AI117" s="88">
        <f>B117</f>
        <v>0</v>
      </c>
      <c r="AV117" s="75"/>
      <c r="AW117" s="75"/>
      <c r="AX117" s="75"/>
      <c r="AY117" s="75"/>
      <c r="AZ117" s="75"/>
      <c r="BA117" s="75"/>
      <c r="BB117" s="75"/>
      <c r="BC117" s="75"/>
      <c r="BD117" s="75"/>
      <c r="BE117" s="75"/>
      <c r="BF117" s="75"/>
      <c r="BG117" s="75"/>
      <c r="BH117" s="75"/>
      <c r="BI117" s="75"/>
      <c r="BJ117" s="75"/>
      <c r="BK117" s="75"/>
      <c r="BL117" s="75"/>
      <c r="BM117" s="75"/>
      <c r="BN117" s="75"/>
      <c r="BO117" s="75"/>
      <c r="BP117" s="75"/>
      <c r="BQ117" s="75"/>
      <c r="BR117" s="75"/>
    </row>
    <row r="118" spans="1:70" ht="30" customHeight="1" thickBot="1" x14ac:dyDescent="0.25">
      <c r="A118" s="126" t="s">
        <v>217</v>
      </c>
      <c r="B118" s="819"/>
      <c r="C118" s="819"/>
      <c r="D118" s="819"/>
      <c r="E118" s="819"/>
      <c r="F118" s="821"/>
      <c r="G118" s="822" t="s">
        <v>218</v>
      </c>
      <c r="H118" s="823"/>
      <c r="I118" s="823"/>
      <c r="J118" s="819"/>
      <c r="K118" s="819"/>
      <c r="L118" s="819"/>
      <c r="M118" s="819"/>
      <c r="N118" s="821"/>
      <c r="O118" s="822" t="s">
        <v>219</v>
      </c>
      <c r="P118" s="823"/>
      <c r="Q118" s="127"/>
      <c r="R118" s="819"/>
      <c r="S118" s="819"/>
      <c r="T118" s="819"/>
      <c r="U118" s="819"/>
      <c r="V118" s="819"/>
      <c r="W118" s="819"/>
      <c r="X118" s="819"/>
      <c r="Y118" s="819"/>
      <c r="Z118" s="819"/>
      <c r="AA118" s="819"/>
      <c r="AB118" s="819"/>
      <c r="AC118" s="819"/>
      <c r="AD118" s="819"/>
      <c r="AE118" s="819"/>
      <c r="AF118" s="819"/>
      <c r="AG118" s="820"/>
      <c r="AV118" s="75"/>
      <c r="AW118" s="75"/>
      <c r="AX118" s="75"/>
      <c r="AY118" s="75"/>
      <c r="AZ118" s="75"/>
      <c r="BA118" s="75"/>
      <c r="BB118" s="75"/>
      <c r="BC118" s="75"/>
      <c r="BD118" s="75"/>
      <c r="BE118" s="75"/>
      <c r="BF118" s="75"/>
      <c r="BG118" s="75"/>
      <c r="BH118" s="75"/>
      <c r="BI118" s="75"/>
      <c r="BJ118" s="75"/>
      <c r="BK118" s="75"/>
      <c r="BL118" s="75"/>
      <c r="BM118" s="75"/>
      <c r="BN118" s="75"/>
      <c r="BO118" s="75"/>
      <c r="BP118" s="75"/>
      <c r="BQ118" s="75"/>
      <c r="BR118" s="75"/>
    </row>
    <row r="119" spans="1:70" ht="30" customHeight="1" x14ac:dyDescent="0.2">
      <c r="A119" s="139"/>
      <c r="B119" s="140"/>
      <c r="C119" s="141"/>
      <c r="D119" s="142"/>
      <c r="E119" s="143"/>
      <c r="F119" s="143"/>
      <c r="G119" s="142"/>
      <c r="H119" s="144"/>
      <c r="I119" s="145"/>
      <c r="J119" s="142"/>
      <c r="K119" s="144"/>
      <c r="L119" s="145"/>
      <c r="M119" s="142"/>
      <c r="N119" s="142"/>
      <c r="O119" s="141"/>
      <c r="P119" s="141"/>
      <c r="Q119" s="141"/>
      <c r="R119" s="146"/>
      <c r="S119" s="147"/>
      <c r="T119" s="147"/>
      <c r="U119" s="148"/>
      <c r="V119" s="146"/>
      <c r="W119" s="146"/>
      <c r="X119" s="146"/>
      <c r="Y119" s="146"/>
      <c r="Z119" s="146"/>
      <c r="AA119" s="146"/>
      <c r="AB119" s="146"/>
      <c r="AC119" s="148"/>
      <c r="AD119" s="148"/>
      <c r="AE119" s="141"/>
      <c r="AF119" s="148"/>
      <c r="AG119" s="149"/>
      <c r="AI119" s="88">
        <f>B119</f>
        <v>0</v>
      </c>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row>
    <row r="120" spans="1:70" ht="30" customHeight="1" thickBot="1" x14ac:dyDescent="0.25">
      <c r="A120" s="126" t="s">
        <v>217</v>
      </c>
      <c r="B120" s="819"/>
      <c r="C120" s="819"/>
      <c r="D120" s="819"/>
      <c r="E120" s="819"/>
      <c r="F120" s="821"/>
      <c r="G120" s="822" t="s">
        <v>218</v>
      </c>
      <c r="H120" s="823"/>
      <c r="I120" s="823"/>
      <c r="J120" s="819"/>
      <c r="K120" s="819"/>
      <c r="L120" s="819"/>
      <c r="M120" s="819"/>
      <c r="N120" s="821"/>
      <c r="O120" s="822" t="s">
        <v>219</v>
      </c>
      <c r="P120" s="823"/>
      <c r="Q120" s="127"/>
      <c r="R120" s="819"/>
      <c r="S120" s="819"/>
      <c r="T120" s="819"/>
      <c r="U120" s="819"/>
      <c r="V120" s="819"/>
      <c r="W120" s="819"/>
      <c r="X120" s="819"/>
      <c r="Y120" s="819"/>
      <c r="Z120" s="819"/>
      <c r="AA120" s="819"/>
      <c r="AB120" s="819"/>
      <c r="AC120" s="819"/>
      <c r="AD120" s="819"/>
      <c r="AE120" s="819"/>
      <c r="AF120" s="819"/>
      <c r="AG120" s="820"/>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row>
    <row r="121" spans="1:70" ht="30" customHeight="1" x14ac:dyDescent="0.2">
      <c r="A121" s="139"/>
      <c r="B121" s="140"/>
      <c r="C121" s="141"/>
      <c r="D121" s="142"/>
      <c r="E121" s="143"/>
      <c r="F121" s="143"/>
      <c r="G121" s="142"/>
      <c r="H121" s="144"/>
      <c r="I121" s="145"/>
      <c r="J121" s="142"/>
      <c r="K121" s="144"/>
      <c r="L121" s="145"/>
      <c r="M121" s="142"/>
      <c r="N121" s="142"/>
      <c r="O121" s="141"/>
      <c r="P121" s="141"/>
      <c r="Q121" s="141"/>
      <c r="R121" s="146"/>
      <c r="S121" s="147"/>
      <c r="T121" s="147"/>
      <c r="U121" s="148"/>
      <c r="V121" s="146"/>
      <c r="W121" s="146"/>
      <c r="X121" s="146"/>
      <c r="Y121" s="146"/>
      <c r="Z121" s="146"/>
      <c r="AA121" s="146"/>
      <c r="AB121" s="146"/>
      <c r="AC121" s="148"/>
      <c r="AD121" s="148"/>
      <c r="AE121" s="141"/>
      <c r="AF121" s="148"/>
      <c r="AG121" s="149"/>
      <c r="AI121" s="88">
        <f>B121</f>
        <v>0</v>
      </c>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row>
    <row r="122" spans="1:70" ht="30" customHeight="1" thickBot="1" x14ac:dyDescent="0.25">
      <c r="A122" s="126" t="s">
        <v>217</v>
      </c>
      <c r="B122" s="819"/>
      <c r="C122" s="819"/>
      <c r="D122" s="819"/>
      <c r="E122" s="819"/>
      <c r="F122" s="821"/>
      <c r="G122" s="822" t="s">
        <v>218</v>
      </c>
      <c r="H122" s="823"/>
      <c r="I122" s="823"/>
      <c r="J122" s="819"/>
      <c r="K122" s="819"/>
      <c r="L122" s="819"/>
      <c r="M122" s="819"/>
      <c r="N122" s="821"/>
      <c r="O122" s="822" t="s">
        <v>219</v>
      </c>
      <c r="P122" s="823"/>
      <c r="Q122" s="127"/>
      <c r="R122" s="819"/>
      <c r="S122" s="819"/>
      <c r="T122" s="819"/>
      <c r="U122" s="819"/>
      <c r="V122" s="819"/>
      <c r="W122" s="819"/>
      <c r="X122" s="819"/>
      <c r="Y122" s="819"/>
      <c r="Z122" s="819"/>
      <c r="AA122" s="819"/>
      <c r="AB122" s="819"/>
      <c r="AC122" s="819"/>
      <c r="AD122" s="819"/>
      <c r="AE122" s="819"/>
      <c r="AF122" s="819"/>
      <c r="AG122" s="820"/>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row>
    <row r="123" spans="1:70" ht="30" customHeight="1" x14ac:dyDescent="0.2">
      <c r="A123" s="139"/>
      <c r="B123" s="140"/>
      <c r="C123" s="141"/>
      <c r="D123" s="142"/>
      <c r="E123" s="143"/>
      <c r="F123" s="143"/>
      <c r="G123" s="142"/>
      <c r="H123" s="144"/>
      <c r="I123" s="145"/>
      <c r="J123" s="142"/>
      <c r="K123" s="144"/>
      <c r="L123" s="145"/>
      <c r="M123" s="142"/>
      <c r="N123" s="142"/>
      <c r="O123" s="141"/>
      <c r="P123" s="141"/>
      <c r="Q123" s="141"/>
      <c r="R123" s="146"/>
      <c r="S123" s="147"/>
      <c r="T123" s="147"/>
      <c r="U123" s="148"/>
      <c r="V123" s="146"/>
      <c r="W123" s="146"/>
      <c r="X123" s="146"/>
      <c r="Y123" s="146"/>
      <c r="Z123" s="146"/>
      <c r="AA123" s="146"/>
      <c r="AB123" s="146"/>
      <c r="AC123" s="148"/>
      <c r="AD123" s="148"/>
      <c r="AE123" s="141"/>
      <c r="AF123" s="148"/>
      <c r="AG123" s="149"/>
      <c r="AI123" s="88">
        <f>B123</f>
        <v>0</v>
      </c>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row>
    <row r="124" spans="1:70" ht="30" customHeight="1" thickBot="1" x14ac:dyDescent="0.25">
      <c r="A124" s="126" t="s">
        <v>217</v>
      </c>
      <c r="B124" s="819"/>
      <c r="C124" s="819"/>
      <c r="D124" s="819"/>
      <c r="E124" s="819"/>
      <c r="F124" s="821"/>
      <c r="G124" s="822" t="s">
        <v>218</v>
      </c>
      <c r="H124" s="823"/>
      <c r="I124" s="823"/>
      <c r="J124" s="819"/>
      <c r="K124" s="819"/>
      <c r="L124" s="819"/>
      <c r="M124" s="819"/>
      <c r="N124" s="821"/>
      <c r="O124" s="822" t="s">
        <v>219</v>
      </c>
      <c r="P124" s="823"/>
      <c r="Q124" s="127"/>
      <c r="R124" s="819"/>
      <c r="S124" s="819"/>
      <c r="T124" s="819"/>
      <c r="U124" s="819"/>
      <c r="V124" s="819"/>
      <c r="W124" s="819"/>
      <c r="X124" s="819"/>
      <c r="Y124" s="819"/>
      <c r="Z124" s="819"/>
      <c r="AA124" s="819"/>
      <c r="AB124" s="819"/>
      <c r="AC124" s="819"/>
      <c r="AD124" s="819"/>
      <c r="AE124" s="819"/>
      <c r="AF124" s="819"/>
      <c r="AG124" s="820"/>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row>
    <row r="125" spans="1:70" ht="30" customHeight="1" x14ac:dyDescent="0.2">
      <c r="A125" s="139"/>
      <c r="B125" s="140"/>
      <c r="C125" s="141"/>
      <c r="D125" s="142"/>
      <c r="E125" s="143"/>
      <c r="F125" s="143"/>
      <c r="G125" s="142"/>
      <c r="H125" s="144"/>
      <c r="I125" s="145"/>
      <c r="J125" s="142"/>
      <c r="K125" s="144"/>
      <c r="L125" s="145"/>
      <c r="M125" s="142"/>
      <c r="N125" s="142"/>
      <c r="O125" s="141"/>
      <c r="P125" s="141"/>
      <c r="Q125" s="141"/>
      <c r="R125" s="146"/>
      <c r="S125" s="147"/>
      <c r="T125" s="147"/>
      <c r="U125" s="148"/>
      <c r="V125" s="146"/>
      <c r="W125" s="146"/>
      <c r="X125" s="146"/>
      <c r="Y125" s="146"/>
      <c r="Z125" s="146"/>
      <c r="AA125" s="146"/>
      <c r="AB125" s="146"/>
      <c r="AC125" s="148"/>
      <c r="AD125" s="148"/>
      <c r="AE125" s="141"/>
      <c r="AF125" s="148"/>
      <c r="AG125" s="149"/>
      <c r="AI125" s="88">
        <f>B125</f>
        <v>0</v>
      </c>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row>
    <row r="126" spans="1:70" ht="30" customHeight="1" thickBot="1" x14ac:dyDescent="0.25">
      <c r="A126" s="126" t="s">
        <v>217</v>
      </c>
      <c r="B126" s="819"/>
      <c r="C126" s="819"/>
      <c r="D126" s="819"/>
      <c r="E126" s="819"/>
      <c r="F126" s="821"/>
      <c r="G126" s="822" t="s">
        <v>218</v>
      </c>
      <c r="H126" s="823"/>
      <c r="I126" s="823"/>
      <c r="J126" s="819"/>
      <c r="K126" s="819"/>
      <c r="L126" s="819"/>
      <c r="M126" s="819"/>
      <c r="N126" s="821"/>
      <c r="O126" s="822" t="s">
        <v>219</v>
      </c>
      <c r="P126" s="823"/>
      <c r="Q126" s="127"/>
      <c r="R126" s="819"/>
      <c r="S126" s="819"/>
      <c r="T126" s="819"/>
      <c r="U126" s="819"/>
      <c r="V126" s="819"/>
      <c r="W126" s="819"/>
      <c r="X126" s="819"/>
      <c r="Y126" s="819"/>
      <c r="Z126" s="819"/>
      <c r="AA126" s="819"/>
      <c r="AB126" s="819"/>
      <c r="AC126" s="819"/>
      <c r="AD126" s="819"/>
      <c r="AE126" s="819"/>
      <c r="AF126" s="819"/>
      <c r="AG126" s="820"/>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row>
    <row r="127" spans="1:70" ht="30" customHeight="1" x14ac:dyDescent="0.2">
      <c r="A127" s="139"/>
      <c r="B127" s="140"/>
      <c r="C127" s="141"/>
      <c r="D127" s="142"/>
      <c r="E127" s="143"/>
      <c r="F127" s="143"/>
      <c r="G127" s="142"/>
      <c r="H127" s="144"/>
      <c r="I127" s="145"/>
      <c r="J127" s="142"/>
      <c r="K127" s="144"/>
      <c r="L127" s="145"/>
      <c r="M127" s="142"/>
      <c r="N127" s="142"/>
      <c r="O127" s="141"/>
      <c r="P127" s="141"/>
      <c r="Q127" s="141"/>
      <c r="R127" s="146"/>
      <c r="S127" s="147"/>
      <c r="T127" s="147"/>
      <c r="U127" s="148"/>
      <c r="V127" s="146"/>
      <c r="W127" s="146"/>
      <c r="X127" s="146"/>
      <c r="Y127" s="146"/>
      <c r="Z127" s="146"/>
      <c r="AA127" s="146"/>
      <c r="AB127" s="146"/>
      <c r="AC127" s="148"/>
      <c r="AD127" s="148"/>
      <c r="AE127" s="141"/>
      <c r="AF127" s="148"/>
      <c r="AG127" s="149"/>
      <c r="AI127" s="88">
        <f>B127</f>
        <v>0</v>
      </c>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row>
    <row r="128" spans="1:70" ht="30" customHeight="1" thickBot="1" x14ac:dyDescent="0.25">
      <c r="A128" s="126" t="s">
        <v>217</v>
      </c>
      <c r="B128" s="819"/>
      <c r="C128" s="819"/>
      <c r="D128" s="819"/>
      <c r="E128" s="819"/>
      <c r="F128" s="821"/>
      <c r="G128" s="822" t="s">
        <v>218</v>
      </c>
      <c r="H128" s="823"/>
      <c r="I128" s="823"/>
      <c r="J128" s="819"/>
      <c r="K128" s="819"/>
      <c r="L128" s="819"/>
      <c r="M128" s="819"/>
      <c r="N128" s="821"/>
      <c r="O128" s="822" t="s">
        <v>219</v>
      </c>
      <c r="P128" s="823"/>
      <c r="Q128" s="127"/>
      <c r="R128" s="819"/>
      <c r="S128" s="819"/>
      <c r="T128" s="819"/>
      <c r="U128" s="819"/>
      <c r="V128" s="819"/>
      <c r="W128" s="819"/>
      <c r="X128" s="819"/>
      <c r="Y128" s="819"/>
      <c r="Z128" s="819"/>
      <c r="AA128" s="819"/>
      <c r="AB128" s="819"/>
      <c r="AC128" s="819"/>
      <c r="AD128" s="819"/>
      <c r="AE128" s="819"/>
      <c r="AF128" s="819"/>
      <c r="AG128" s="820"/>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row>
    <row r="129" spans="1:70" ht="30" customHeight="1" x14ac:dyDescent="0.2">
      <c r="A129" s="139"/>
      <c r="B129" s="140"/>
      <c r="C129" s="141"/>
      <c r="D129" s="142"/>
      <c r="E129" s="143"/>
      <c r="F129" s="143"/>
      <c r="G129" s="142"/>
      <c r="H129" s="144"/>
      <c r="I129" s="145"/>
      <c r="J129" s="142"/>
      <c r="K129" s="144"/>
      <c r="L129" s="145"/>
      <c r="M129" s="142"/>
      <c r="N129" s="142"/>
      <c r="O129" s="141"/>
      <c r="P129" s="141"/>
      <c r="Q129" s="141"/>
      <c r="R129" s="146"/>
      <c r="S129" s="147"/>
      <c r="T129" s="147"/>
      <c r="U129" s="148"/>
      <c r="V129" s="146"/>
      <c r="W129" s="146"/>
      <c r="X129" s="146"/>
      <c r="Y129" s="146"/>
      <c r="Z129" s="146"/>
      <c r="AA129" s="146"/>
      <c r="AB129" s="146"/>
      <c r="AC129" s="148"/>
      <c r="AD129" s="148"/>
      <c r="AE129" s="141"/>
      <c r="AF129" s="148"/>
      <c r="AG129" s="149"/>
      <c r="AI129" s="88">
        <f>B129</f>
        <v>0</v>
      </c>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row>
    <row r="130" spans="1:70" ht="30" customHeight="1" thickBot="1" x14ac:dyDescent="0.25">
      <c r="A130" s="126" t="s">
        <v>217</v>
      </c>
      <c r="B130" s="819"/>
      <c r="C130" s="819"/>
      <c r="D130" s="819"/>
      <c r="E130" s="819"/>
      <c r="F130" s="821"/>
      <c r="G130" s="822" t="s">
        <v>218</v>
      </c>
      <c r="H130" s="823"/>
      <c r="I130" s="823"/>
      <c r="J130" s="819"/>
      <c r="K130" s="819"/>
      <c r="L130" s="819"/>
      <c r="M130" s="819"/>
      <c r="N130" s="821"/>
      <c r="O130" s="822" t="s">
        <v>219</v>
      </c>
      <c r="P130" s="823"/>
      <c r="Q130" s="127"/>
      <c r="R130" s="819"/>
      <c r="S130" s="819"/>
      <c r="T130" s="819"/>
      <c r="U130" s="819"/>
      <c r="V130" s="819"/>
      <c r="W130" s="819"/>
      <c r="X130" s="819"/>
      <c r="Y130" s="819"/>
      <c r="Z130" s="819"/>
      <c r="AA130" s="819"/>
      <c r="AB130" s="819"/>
      <c r="AC130" s="819"/>
      <c r="AD130" s="819"/>
      <c r="AE130" s="819"/>
      <c r="AF130" s="819"/>
      <c r="AG130" s="820"/>
      <c r="AV130" s="75"/>
      <c r="AW130" s="75"/>
      <c r="AX130" s="75"/>
      <c r="AY130" s="75"/>
      <c r="AZ130" s="75"/>
      <c r="BA130" s="75"/>
      <c r="BB130" s="75"/>
      <c r="BC130" s="75"/>
      <c r="BD130" s="75"/>
      <c r="BE130" s="75"/>
      <c r="BF130" s="75"/>
      <c r="BG130" s="75"/>
      <c r="BH130" s="75"/>
      <c r="BI130" s="75"/>
      <c r="BJ130" s="75"/>
      <c r="BK130" s="75"/>
      <c r="BL130" s="75"/>
      <c r="BM130" s="75"/>
      <c r="BN130" s="75"/>
      <c r="BO130" s="75"/>
      <c r="BP130" s="75"/>
      <c r="BQ130" s="75"/>
      <c r="BR130" s="75"/>
    </row>
    <row r="131" spans="1:70" ht="30" customHeight="1" x14ac:dyDescent="0.2">
      <c r="A131" s="139"/>
      <c r="B131" s="140"/>
      <c r="C131" s="141"/>
      <c r="D131" s="142"/>
      <c r="E131" s="143"/>
      <c r="F131" s="143"/>
      <c r="G131" s="142"/>
      <c r="H131" s="144"/>
      <c r="I131" s="145"/>
      <c r="J131" s="142"/>
      <c r="K131" s="144"/>
      <c r="L131" s="145"/>
      <c r="M131" s="142"/>
      <c r="N131" s="142"/>
      <c r="O131" s="141"/>
      <c r="P131" s="141"/>
      <c r="Q131" s="141"/>
      <c r="R131" s="146"/>
      <c r="S131" s="147"/>
      <c r="T131" s="147"/>
      <c r="U131" s="148"/>
      <c r="V131" s="146"/>
      <c r="W131" s="146"/>
      <c r="X131" s="146"/>
      <c r="Y131" s="146"/>
      <c r="Z131" s="146"/>
      <c r="AA131" s="146"/>
      <c r="AB131" s="146"/>
      <c r="AC131" s="148"/>
      <c r="AD131" s="148"/>
      <c r="AE131" s="141"/>
      <c r="AF131" s="148"/>
      <c r="AG131" s="149"/>
      <c r="AI131" s="88">
        <f>B131</f>
        <v>0</v>
      </c>
      <c r="AV131" s="75"/>
      <c r="AW131" s="75"/>
      <c r="AX131" s="75"/>
      <c r="AY131" s="75"/>
      <c r="AZ131" s="75"/>
      <c r="BA131" s="75"/>
      <c r="BB131" s="75"/>
      <c r="BC131" s="75"/>
      <c r="BD131" s="75"/>
      <c r="BE131" s="75"/>
      <c r="BF131" s="75"/>
      <c r="BG131" s="75"/>
      <c r="BH131" s="75"/>
      <c r="BI131" s="75"/>
      <c r="BJ131" s="75"/>
      <c r="BK131" s="75"/>
      <c r="BL131" s="75"/>
      <c r="BM131" s="75"/>
      <c r="BN131" s="75"/>
      <c r="BO131" s="75"/>
      <c r="BP131" s="75"/>
      <c r="BQ131" s="75"/>
      <c r="BR131" s="75"/>
    </row>
    <row r="132" spans="1:70" ht="30" customHeight="1" thickBot="1" x14ac:dyDescent="0.25">
      <c r="A132" s="126" t="s">
        <v>217</v>
      </c>
      <c r="B132" s="819"/>
      <c r="C132" s="819"/>
      <c r="D132" s="819"/>
      <c r="E132" s="819"/>
      <c r="F132" s="821"/>
      <c r="G132" s="822" t="s">
        <v>218</v>
      </c>
      <c r="H132" s="823"/>
      <c r="I132" s="823"/>
      <c r="J132" s="819"/>
      <c r="K132" s="819"/>
      <c r="L132" s="819"/>
      <c r="M132" s="819"/>
      <c r="N132" s="821"/>
      <c r="O132" s="822" t="s">
        <v>219</v>
      </c>
      <c r="P132" s="823"/>
      <c r="Q132" s="127"/>
      <c r="R132" s="819"/>
      <c r="S132" s="819"/>
      <c r="T132" s="819"/>
      <c r="U132" s="819"/>
      <c r="V132" s="819"/>
      <c r="W132" s="819"/>
      <c r="X132" s="819"/>
      <c r="Y132" s="819"/>
      <c r="Z132" s="819"/>
      <c r="AA132" s="819"/>
      <c r="AB132" s="819"/>
      <c r="AC132" s="819"/>
      <c r="AD132" s="819"/>
      <c r="AE132" s="819"/>
      <c r="AF132" s="819"/>
      <c r="AG132" s="820"/>
      <c r="AV132" s="75"/>
      <c r="AW132" s="75"/>
      <c r="AX132" s="75"/>
      <c r="AY132" s="75"/>
      <c r="AZ132" s="75"/>
      <c r="BA132" s="75"/>
      <c r="BB132" s="75"/>
      <c r="BC132" s="75"/>
      <c r="BD132" s="75"/>
      <c r="BE132" s="75"/>
      <c r="BF132" s="75"/>
      <c r="BG132" s="75"/>
      <c r="BH132" s="75"/>
      <c r="BI132" s="75"/>
      <c r="BJ132" s="75"/>
      <c r="BK132" s="75"/>
      <c r="BL132" s="75"/>
      <c r="BM132" s="75"/>
      <c r="BN132" s="75"/>
      <c r="BO132" s="75"/>
      <c r="BP132" s="75"/>
      <c r="BQ132" s="75"/>
      <c r="BR132" s="75"/>
    </row>
    <row r="133" spans="1:70" ht="30" customHeight="1" x14ac:dyDescent="0.2">
      <c r="A133" s="139"/>
      <c r="B133" s="140"/>
      <c r="C133" s="141"/>
      <c r="D133" s="142"/>
      <c r="E133" s="143"/>
      <c r="F133" s="143"/>
      <c r="G133" s="142"/>
      <c r="H133" s="144"/>
      <c r="I133" s="145"/>
      <c r="J133" s="142"/>
      <c r="K133" s="144"/>
      <c r="L133" s="145"/>
      <c r="M133" s="142"/>
      <c r="N133" s="142"/>
      <c r="O133" s="141"/>
      <c r="P133" s="141"/>
      <c r="Q133" s="141"/>
      <c r="R133" s="146"/>
      <c r="S133" s="147"/>
      <c r="T133" s="147"/>
      <c r="U133" s="148"/>
      <c r="V133" s="146"/>
      <c r="W133" s="146"/>
      <c r="X133" s="146"/>
      <c r="Y133" s="146"/>
      <c r="Z133" s="146"/>
      <c r="AA133" s="146"/>
      <c r="AB133" s="146"/>
      <c r="AC133" s="148"/>
      <c r="AD133" s="148"/>
      <c r="AE133" s="141"/>
      <c r="AF133" s="148"/>
      <c r="AG133" s="149"/>
      <c r="AI133" s="88">
        <f>B133</f>
        <v>0</v>
      </c>
      <c r="AV133" s="75"/>
      <c r="AW133" s="75"/>
      <c r="AX133" s="75"/>
      <c r="AY133" s="75"/>
      <c r="AZ133" s="75"/>
      <c r="BA133" s="75"/>
      <c r="BB133" s="75"/>
      <c r="BC133" s="75"/>
      <c r="BD133" s="75"/>
      <c r="BE133" s="75"/>
      <c r="BF133" s="75"/>
      <c r="BG133" s="75"/>
      <c r="BH133" s="75"/>
      <c r="BI133" s="75"/>
      <c r="BJ133" s="75"/>
      <c r="BK133" s="75"/>
      <c r="BL133" s="75"/>
      <c r="BM133" s="75"/>
      <c r="BN133" s="75"/>
      <c r="BO133" s="75"/>
      <c r="BP133" s="75"/>
      <c r="BQ133" s="75"/>
      <c r="BR133" s="75"/>
    </row>
    <row r="134" spans="1:70" ht="30" customHeight="1" thickBot="1" x14ac:dyDescent="0.25">
      <c r="A134" s="126" t="s">
        <v>217</v>
      </c>
      <c r="B134" s="819"/>
      <c r="C134" s="819"/>
      <c r="D134" s="819"/>
      <c r="E134" s="819"/>
      <c r="F134" s="821"/>
      <c r="G134" s="822" t="s">
        <v>218</v>
      </c>
      <c r="H134" s="823"/>
      <c r="I134" s="823"/>
      <c r="J134" s="819"/>
      <c r="K134" s="819"/>
      <c r="L134" s="819"/>
      <c r="M134" s="819"/>
      <c r="N134" s="821"/>
      <c r="O134" s="822" t="s">
        <v>219</v>
      </c>
      <c r="P134" s="823"/>
      <c r="Q134" s="127"/>
      <c r="R134" s="819"/>
      <c r="S134" s="819"/>
      <c r="T134" s="819"/>
      <c r="U134" s="819"/>
      <c r="V134" s="819"/>
      <c r="W134" s="819"/>
      <c r="X134" s="819"/>
      <c r="Y134" s="819"/>
      <c r="Z134" s="819"/>
      <c r="AA134" s="819"/>
      <c r="AB134" s="819"/>
      <c r="AC134" s="819"/>
      <c r="AD134" s="819"/>
      <c r="AE134" s="819"/>
      <c r="AF134" s="819"/>
      <c r="AG134" s="820"/>
      <c r="AV134" s="75"/>
      <c r="AW134" s="75"/>
      <c r="AX134" s="75"/>
      <c r="AY134" s="75"/>
      <c r="AZ134" s="75"/>
      <c r="BA134" s="75"/>
      <c r="BB134" s="75"/>
      <c r="BC134" s="75"/>
      <c r="BD134" s="75"/>
      <c r="BE134" s="75"/>
      <c r="BF134" s="75"/>
      <c r="BG134" s="75"/>
      <c r="BH134" s="75"/>
      <c r="BI134" s="75"/>
      <c r="BJ134" s="75"/>
      <c r="BK134" s="75"/>
      <c r="BL134" s="75"/>
      <c r="BM134" s="75"/>
      <c r="BN134" s="75"/>
      <c r="BO134" s="75"/>
      <c r="BP134" s="75"/>
      <c r="BQ134" s="75"/>
      <c r="BR134" s="75"/>
    </row>
    <row r="135" spans="1:70" ht="30" customHeight="1" x14ac:dyDescent="0.2">
      <c r="A135" s="139"/>
      <c r="B135" s="140"/>
      <c r="C135" s="141"/>
      <c r="D135" s="142"/>
      <c r="E135" s="143"/>
      <c r="F135" s="143"/>
      <c r="G135" s="142"/>
      <c r="H135" s="144"/>
      <c r="I135" s="145"/>
      <c r="J135" s="142"/>
      <c r="K135" s="144"/>
      <c r="L135" s="145"/>
      <c r="M135" s="142"/>
      <c r="N135" s="142"/>
      <c r="O135" s="141"/>
      <c r="P135" s="141"/>
      <c r="Q135" s="141"/>
      <c r="R135" s="146"/>
      <c r="S135" s="147"/>
      <c r="T135" s="147"/>
      <c r="U135" s="148"/>
      <c r="V135" s="146"/>
      <c r="W135" s="146"/>
      <c r="X135" s="146"/>
      <c r="Y135" s="146"/>
      <c r="Z135" s="146"/>
      <c r="AA135" s="146"/>
      <c r="AB135" s="146"/>
      <c r="AC135" s="148"/>
      <c r="AD135" s="148"/>
      <c r="AE135" s="141"/>
      <c r="AF135" s="148"/>
      <c r="AG135" s="149"/>
      <c r="AI135" s="88">
        <f>B135</f>
        <v>0</v>
      </c>
      <c r="AV135" s="75"/>
      <c r="AW135" s="75"/>
      <c r="AX135" s="75"/>
      <c r="AY135" s="75"/>
      <c r="AZ135" s="75"/>
      <c r="BA135" s="75"/>
      <c r="BB135" s="75"/>
      <c r="BC135" s="75"/>
      <c r="BD135" s="75"/>
      <c r="BE135" s="75"/>
      <c r="BF135" s="75"/>
      <c r="BG135" s="75"/>
      <c r="BH135" s="75"/>
      <c r="BI135" s="75"/>
      <c r="BJ135" s="75"/>
      <c r="BK135" s="75"/>
      <c r="BL135" s="75"/>
      <c r="BM135" s="75"/>
      <c r="BN135" s="75"/>
      <c r="BO135" s="75"/>
      <c r="BP135" s="75"/>
      <c r="BQ135" s="75"/>
      <c r="BR135" s="75"/>
    </row>
    <row r="136" spans="1:70" ht="30" customHeight="1" thickBot="1" x14ac:dyDescent="0.25">
      <c r="A136" s="126" t="s">
        <v>217</v>
      </c>
      <c r="B136" s="819"/>
      <c r="C136" s="819"/>
      <c r="D136" s="819"/>
      <c r="E136" s="819"/>
      <c r="F136" s="821"/>
      <c r="G136" s="822" t="s">
        <v>218</v>
      </c>
      <c r="H136" s="823"/>
      <c r="I136" s="823"/>
      <c r="J136" s="819"/>
      <c r="K136" s="819"/>
      <c r="L136" s="819"/>
      <c r="M136" s="819"/>
      <c r="N136" s="821"/>
      <c r="O136" s="822" t="s">
        <v>219</v>
      </c>
      <c r="P136" s="823"/>
      <c r="Q136" s="127"/>
      <c r="R136" s="819"/>
      <c r="S136" s="819"/>
      <c r="T136" s="819"/>
      <c r="U136" s="819"/>
      <c r="V136" s="819"/>
      <c r="W136" s="819"/>
      <c r="X136" s="819"/>
      <c r="Y136" s="819"/>
      <c r="Z136" s="819"/>
      <c r="AA136" s="819"/>
      <c r="AB136" s="819"/>
      <c r="AC136" s="819"/>
      <c r="AD136" s="819"/>
      <c r="AE136" s="819"/>
      <c r="AF136" s="819"/>
      <c r="AG136" s="820"/>
      <c r="AV136" s="75"/>
      <c r="AW136" s="75"/>
      <c r="AX136" s="75"/>
      <c r="AY136" s="75"/>
      <c r="AZ136" s="75"/>
      <c r="BA136" s="75"/>
      <c r="BB136" s="75"/>
      <c r="BC136" s="75"/>
      <c r="BD136" s="75"/>
      <c r="BE136" s="75"/>
      <c r="BF136" s="75"/>
      <c r="BG136" s="75"/>
      <c r="BH136" s="75"/>
      <c r="BI136" s="75"/>
      <c r="BJ136" s="75"/>
      <c r="BK136" s="75"/>
      <c r="BL136" s="75"/>
      <c r="BM136" s="75"/>
      <c r="BN136" s="75"/>
      <c r="BO136" s="75"/>
      <c r="BP136" s="75"/>
      <c r="BQ136" s="75"/>
      <c r="BR136" s="75"/>
    </row>
    <row r="137" spans="1:70" ht="30" customHeight="1" x14ac:dyDescent="0.2">
      <c r="A137" s="139"/>
      <c r="B137" s="140"/>
      <c r="C137" s="141"/>
      <c r="D137" s="142"/>
      <c r="E137" s="143"/>
      <c r="F137" s="143"/>
      <c r="G137" s="142"/>
      <c r="H137" s="144"/>
      <c r="I137" s="145"/>
      <c r="J137" s="142"/>
      <c r="K137" s="144"/>
      <c r="L137" s="145"/>
      <c r="M137" s="142"/>
      <c r="N137" s="142"/>
      <c r="O137" s="141"/>
      <c r="P137" s="141"/>
      <c r="Q137" s="141"/>
      <c r="R137" s="146"/>
      <c r="S137" s="147"/>
      <c r="T137" s="147"/>
      <c r="U137" s="148"/>
      <c r="V137" s="146"/>
      <c r="W137" s="146"/>
      <c r="X137" s="146"/>
      <c r="Y137" s="146"/>
      <c r="Z137" s="146"/>
      <c r="AA137" s="146"/>
      <c r="AB137" s="146"/>
      <c r="AC137" s="148"/>
      <c r="AD137" s="148"/>
      <c r="AE137" s="141"/>
      <c r="AF137" s="148"/>
      <c r="AG137" s="149"/>
      <c r="AI137" s="88">
        <f>B137</f>
        <v>0</v>
      </c>
      <c r="AV137" s="75"/>
      <c r="AW137" s="75"/>
      <c r="AX137" s="75"/>
      <c r="AY137" s="75"/>
      <c r="AZ137" s="75"/>
      <c r="BA137" s="75"/>
      <c r="BB137" s="75"/>
      <c r="BC137" s="75"/>
      <c r="BD137" s="75"/>
      <c r="BE137" s="75"/>
      <c r="BF137" s="75"/>
      <c r="BG137" s="75"/>
      <c r="BH137" s="75"/>
      <c r="BI137" s="75"/>
      <c r="BJ137" s="75"/>
      <c r="BK137" s="75"/>
      <c r="BL137" s="75"/>
      <c r="BM137" s="75"/>
      <c r="BN137" s="75"/>
      <c r="BO137" s="75"/>
      <c r="BP137" s="75"/>
      <c r="BQ137" s="75"/>
      <c r="BR137" s="75"/>
    </row>
    <row r="138" spans="1:70" ht="30" customHeight="1" thickBot="1" x14ac:dyDescent="0.25">
      <c r="A138" s="126" t="s">
        <v>217</v>
      </c>
      <c r="B138" s="819"/>
      <c r="C138" s="819"/>
      <c r="D138" s="819"/>
      <c r="E138" s="819"/>
      <c r="F138" s="821"/>
      <c r="G138" s="822" t="s">
        <v>218</v>
      </c>
      <c r="H138" s="823"/>
      <c r="I138" s="823"/>
      <c r="J138" s="819"/>
      <c r="K138" s="819"/>
      <c r="L138" s="819"/>
      <c r="M138" s="819"/>
      <c r="N138" s="821"/>
      <c r="O138" s="822" t="s">
        <v>219</v>
      </c>
      <c r="P138" s="823"/>
      <c r="Q138" s="127"/>
      <c r="R138" s="819"/>
      <c r="S138" s="819"/>
      <c r="T138" s="819"/>
      <c r="U138" s="819"/>
      <c r="V138" s="819"/>
      <c r="W138" s="819"/>
      <c r="X138" s="819"/>
      <c r="Y138" s="819"/>
      <c r="Z138" s="819"/>
      <c r="AA138" s="819"/>
      <c r="AB138" s="819"/>
      <c r="AC138" s="819"/>
      <c r="AD138" s="819"/>
      <c r="AE138" s="819"/>
      <c r="AF138" s="819"/>
      <c r="AG138" s="820"/>
      <c r="AV138" s="75"/>
      <c r="AW138" s="75"/>
      <c r="AX138" s="75"/>
      <c r="AY138" s="75"/>
      <c r="AZ138" s="75"/>
      <c r="BA138" s="75"/>
      <c r="BB138" s="75"/>
      <c r="BC138" s="75"/>
      <c r="BD138" s="75"/>
      <c r="BE138" s="75"/>
      <c r="BF138" s="75"/>
      <c r="BG138" s="75"/>
      <c r="BH138" s="75"/>
      <c r="BI138" s="75"/>
      <c r="BJ138" s="75"/>
      <c r="BK138" s="75"/>
      <c r="BL138" s="75"/>
      <c r="BM138" s="75"/>
      <c r="BN138" s="75"/>
      <c r="BO138" s="75"/>
      <c r="BP138" s="75"/>
      <c r="BQ138" s="75"/>
      <c r="BR138" s="75"/>
    </row>
    <row r="139" spans="1:70" ht="30" customHeight="1" x14ac:dyDescent="0.2">
      <c r="A139" s="139"/>
      <c r="B139" s="140"/>
      <c r="C139" s="141"/>
      <c r="D139" s="142"/>
      <c r="E139" s="143"/>
      <c r="F139" s="143"/>
      <c r="G139" s="142"/>
      <c r="H139" s="144"/>
      <c r="I139" s="145"/>
      <c r="J139" s="142"/>
      <c r="K139" s="144"/>
      <c r="L139" s="145"/>
      <c r="M139" s="142"/>
      <c r="N139" s="142"/>
      <c r="O139" s="141"/>
      <c r="P139" s="141"/>
      <c r="Q139" s="141"/>
      <c r="R139" s="146"/>
      <c r="S139" s="147"/>
      <c r="T139" s="147"/>
      <c r="U139" s="148"/>
      <c r="V139" s="146"/>
      <c r="W139" s="146"/>
      <c r="X139" s="146"/>
      <c r="Y139" s="146"/>
      <c r="Z139" s="146"/>
      <c r="AA139" s="146"/>
      <c r="AB139" s="146"/>
      <c r="AC139" s="148"/>
      <c r="AD139" s="148"/>
      <c r="AE139" s="141"/>
      <c r="AF139" s="148"/>
      <c r="AG139" s="149"/>
      <c r="AI139" s="88">
        <f>B139</f>
        <v>0</v>
      </c>
      <c r="AV139" s="75"/>
      <c r="AW139" s="75"/>
      <c r="AX139" s="75"/>
      <c r="AY139" s="75"/>
      <c r="AZ139" s="75"/>
      <c r="BA139" s="75"/>
      <c r="BB139" s="75"/>
      <c r="BC139" s="75"/>
      <c r="BD139" s="75"/>
      <c r="BE139" s="75"/>
      <c r="BF139" s="75"/>
      <c r="BG139" s="75"/>
      <c r="BH139" s="75"/>
      <c r="BI139" s="75"/>
      <c r="BJ139" s="75"/>
      <c r="BK139" s="75"/>
      <c r="BL139" s="75"/>
      <c r="BM139" s="75"/>
      <c r="BN139" s="75"/>
      <c r="BO139" s="75"/>
      <c r="BP139" s="75"/>
      <c r="BQ139" s="75"/>
      <c r="BR139" s="75"/>
    </row>
    <row r="140" spans="1:70" ht="30" customHeight="1" thickBot="1" x14ac:dyDescent="0.25">
      <c r="A140" s="126" t="s">
        <v>217</v>
      </c>
      <c r="B140" s="819"/>
      <c r="C140" s="819"/>
      <c r="D140" s="819"/>
      <c r="E140" s="819"/>
      <c r="F140" s="821"/>
      <c r="G140" s="822" t="s">
        <v>218</v>
      </c>
      <c r="H140" s="823"/>
      <c r="I140" s="823"/>
      <c r="J140" s="819"/>
      <c r="K140" s="819"/>
      <c r="L140" s="819"/>
      <c r="M140" s="819"/>
      <c r="N140" s="821"/>
      <c r="O140" s="822" t="s">
        <v>219</v>
      </c>
      <c r="P140" s="823"/>
      <c r="Q140" s="127"/>
      <c r="R140" s="819"/>
      <c r="S140" s="819"/>
      <c r="T140" s="819"/>
      <c r="U140" s="819"/>
      <c r="V140" s="819"/>
      <c r="W140" s="819"/>
      <c r="X140" s="819"/>
      <c r="Y140" s="819"/>
      <c r="Z140" s="819"/>
      <c r="AA140" s="819"/>
      <c r="AB140" s="819"/>
      <c r="AC140" s="819"/>
      <c r="AD140" s="819"/>
      <c r="AE140" s="819"/>
      <c r="AF140" s="819"/>
      <c r="AG140" s="820"/>
      <c r="AV140" s="75"/>
      <c r="AW140" s="75"/>
      <c r="AX140" s="75"/>
      <c r="AY140" s="75"/>
      <c r="AZ140" s="75"/>
      <c r="BA140" s="75"/>
      <c r="BB140" s="75"/>
      <c r="BC140" s="75"/>
      <c r="BD140" s="75"/>
      <c r="BE140" s="75"/>
      <c r="BF140" s="75"/>
      <c r="BG140" s="75"/>
      <c r="BH140" s="75"/>
      <c r="BI140" s="75"/>
      <c r="BJ140" s="75"/>
      <c r="BK140" s="75"/>
      <c r="BL140" s="75"/>
      <c r="BM140" s="75"/>
      <c r="BN140" s="75"/>
      <c r="BO140" s="75"/>
      <c r="BP140" s="75"/>
      <c r="BQ140" s="75"/>
      <c r="BR140" s="75"/>
    </row>
    <row r="141" spans="1:70" ht="30" customHeight="1" x14ac:dyDescent="0.2">
      <c r="A141" s="139"/>
      <c r="B141" s="140"/>
      <c r="C141" s="141"/>
      <c r="D141" s="142"/>
      <c r="E141" s="143"/>
      <c r="F141" s="143"/>
      <c r="G141" s="142"/>
      <c r="H141" s="144"/>
      <c r="I141" s="145"/>
      <c r="J141" s="142"/>
      <c r="K141" s="144"/>
      <c r="L141" s="145"/>
      <c r="M141" s="142"/>
      <c r="N141" s="142"/>
      <c r="O141" s="141"/>
      <c r="P141" s="141"/>
      <c r="Q141" s="141"/>
      <c r="R141" s="146"/>
      <c r="S141" s="147"/>
      <c r="T141" s="147"/>
      <c r="U141" s="148"/>
      <c r="V141" s="146"/>
      <c r="W141" s="146"/>
      <c r="X141" s="146"/>
      <c r="Y141" s="146"/>
      <c r="Z141" s="146"/>
      <c r="AA141" s="146"/>
      <c r="AB141" s="146"/>
      <c r="AC141" s="148"/>
      <c r="AD141" s="148"/>
      <c r="AE141" s="141"/>
      <c r="AF141" s="148"/>
      <c r="AG141" s="149"/>
      <c r="AI141" s="88">
        <f>B141</f>
        <v>0</v>
      </c>
      <c r="AV141" s="75"/>
      <c r="AW141" s="75"/>
      <c r="AX141" s="75"/>
      <c r="AY141" s="75"/>
      <c r="AZ141" s="75"/>
      <c r="BA141" s="75"/>
      <c r="BB141" s="75"/>
      <c r="BC141" s="75"/>
      <c r="BD141" s="75"/>
      <c r="BE141" s="75"/>
      <c r="BF141" s="75"/>
      <c r="BG141" s="75"/>
      <c r="BH141" s="75"/>
      <c r="BI141" s="75"/>
      <c r="BJ141" s="75"/>
      <c r="BK141" s="75"/>
      <c r="BL141" s="75"/>
      <c r="BM141" s="75"/>
      <c r="BN141" s="75"/>
      <c r="BO141" s="75"/>
      <c r="BP141" s="75"/>
      <c r="BQ141" s="75"/>
      <c r="BR141" s="75"/>
    </row>
    <row r="142" spans="1:70" ht="30" customHeight="1" thickBot="1" x14ac:dyDescent="0.25">
      <c r="A142" s="126" t="s">
        <v>217</v>
      </c>
      <c r="B142" s="819"/>
      <c r="C142" s="819"/>
      <c r="D142" s="819"/>
      <c r="E142" s="819"/>
      <c r="F142" s="821"/>
      <c r="G142" s="822" t="s">
        <v>218</v>
      </c>
      <c r="H142" s="823"/>
      <c r="I142" s="823"/>
      <c r="J142" s="819"/>
      <c r="K142" s="819"/>
      <c r="L142" s="819"/>
      <c r="M142" s="819"/>
      <c r="N142" s="821"/>
      <c r="O142" s="822" t="s">
        <v>219</v>
      </c>
      <c r="P142" s="823"/>
      <c r="Q142" s="127"/>
      <c r="R142" s="819"/>
      <c r="S142" s="819"/>
      <c r="T142" s="819"/>
      <c r="U142" s="819"/>
      <c r="V142" s="819"/>
      <c r="W142" s="819"/>
      <c r="X142" s="819"/>
      <c r="Y142" s="819"/>
      <c r="Z142" s="819"/>
      <c r="AA142" s="819"/>
      <c r="AB142" s="819"/>
      <c r="AC142" s="819"/>
      <c r="AD142" s="819"/>
      <c r="AE142" s="819"/>
      <c r="AF142" s="819"/>
      <c r="AG142" s="820"/>
      <c r="AV142" s="75"/>
      <c r="AW142" s="75"/>
      <c r="AX142" s="75"/>
      <c r="AY142" s="75"/>
      <c r="AZ142" s="75"/>
      <c r="BA142" s="75"/>
      <c r="BB142" s="75"/>
      <c r="BC142" s="75"/>
      <c r="BD142" s="75"/>
      <c r="BE142" s="75"/>
      <c r="BF142" s="75"/>
      <c r="BG142" s="75"/>
      <c r="BH142" s="75"/>
      <c r="BI142" s="75"/>
      <c r="BJ142" s="75"/>
      <c r="BK142" s="75"/>
      <c r="BL142" s="75"/>
      <c r="BM142" s="75"/>
      <c r="BN142" s="75"/>
      <c r="BO142" s="75"/>
      <c r="BP142" s="75"/>
      <c r="BQ142" s="75"/>
      <c r="BR142" s="75"/>
    </row>
    <row r="143" spans="1:70" ht="30" customHeight="1" x14ac:dyDescent="0.2">
      <c r="A143" s="139"/>
      <c r="B143" s="140"/>
      <c r="C143" s="141"/>
      <c r="D143" s="142"/>
      <c r="E143" s="143"/>
      <c r="F143" s="143"/>
      <c r="G143" s="142"/>
      <c r="H143" s="144"/>
      <c r="I143" s="145"/>
      <c r="J143" s="142"/>
      <c r="K143" s="144"/>
      <c r="L143" s="145"/>
      <c r="M143" s="142"/>
      <c r="N143" s="142"/>
      <c r="O143" s="141"/>
      <c r="P143" s="141"/>
      <c r="Q143" s="141"/>
      <c r="R143" s="146"/>
      <c r="S143" s="147"/>
      <c r="T143" s="147"/>
      <c r="U143" s="148"/>
      <c r="V143" s="146"/>
      <c r="W143" s="146"/>
      <c r="X143" s="146"/>
      <c r="Y143" s="146"/>
      <c r="Z143" s="146"/>
      <c r="AA143" s="146"/>
      <c r="AB143" s="146"/>
      <c r="AC143" s="148"/>
      <c r="AD143" s="148"/>
      <c r="AE143" s="141"/>
      <c r="AF143" s="148"/>
      <c r="AG143" s="149"/>
      <c r="AI143" s="88">
        <f>B143</f>
        <v>0</v>
      </c>
      <c r="AV143" s="75"/>
      <c r="AW143" s="75"/>
      <c r="AX143" s="75"/>
      <c r="AY143" s="75"/>
      <c r="AZ143" s="75"/>
      <c r="BA143" s="75"/>
      <c r="BB143" s="75"/>
      <c r="BC143" s="75"/>
      <c r="BD143" s="75"/>
      <c r="BE143" s="75"/>
      <c r="BF143" s="75"/>
      <c r="BG143" s="75"/>
      <c r="BH143" s="75"/>
      <c r="BI143" s="75"/>
      <c r="BJ143" s="75"/>
      <c r="BK143" s="75"/>
      <c r="BL143" s="75"/>
      <c r="BM143" s="75"/>
      <c r="BN143" s="75"/>
      <c r="BO143" s="75"/>
      <c r="BP143" s="75"/>
      <c r="BQ143" s="75"/>
      <c r="BR143" s="75"/>
    </row>
    <row r="144" spans="1:70" ht="30" customHeight="1" thickBot="1" x14ac:dyDescent="0.25">
      <c r="A144" s="126" t="s">
        <v>217</v>
      </c>
      <c r="B144" s="819"/>
      <c r="C144" s="819"/>
      <c r="D144" s="819"/>
      <c r="E144" s="819"/>
      <c r="F144" s="821"/>
      <c r="G144" s="822" t="s">
        <v>218</v>
      </c>
      <c r="H144" s="823"/>
      <c r="I144" s="823"/>
      <c r="J144" s="819"/>
      <c r="K144" s="819"/>
      <c r="L144" s="819"/>
      <c r="M144" s="819"/>
      <c r="N144" s="821"/>
      <c r="O144" s="822" t="s">
        <v>219</v>
      </c>
      <c r="P144" s="823"/>
      <c r="Q144" s="127"/>
      <c r="R144" s="819"/>
      <c r="S144" s="819"/>
      <c r="T144" s="819"/>
      <c r="U144" s="819"/>
      <c r="V144" s="819"/>
      <c r="W144" s="819"/>
      <c r="X144" s="819"/>
      <c r="Y144" s="819"/>
      <c r="Z144" s="819"/>
      <c r="AA144" s="819"/>
      <c r="AB144" s="819"/>
      <c r="AC144" s="819"/>
      <c r="AD144" s="819"/>
      <c r="AE144" s="819"/>
      <c r="AF144" s="819"/>
      <c r="AG144" s="820"/>
      <c r="AV144" s="75"/>
      <c r="AW144" s="75"/>
      <c r="AX144" s="75"/>
      <c r="AY144" s="75"/>
      <c r="AZ144" s="75"/>
      <c r="BA144" s="75"/>
      <c r="BB144" s="75"/>
      <c r="BC144" s="75"/>
      <c r="BD144" s="75"/>
      <c r="BE144" s="75"/>
      <c r="BF144" s="75"/>
      <c r="BG144" s="75"/>
      <c r="BH144" s="75"/>
      <c r="BI144" s="75"/>
      <c r="BJ144" s="75"/>
      <c r="BK144" s="75"/>
      <c r="BL144" s="75"/>
      <c r="BM144" s="75"/>
      <c r="BN144" s="75"/>
      <c r="BO144" s="75"/>
      <c r="BP144" s="75"/>
      <c r="BQ144" s="75"/>
      <c r="BR144" s="75"/>
    </row>
    <row r="145" spans="1:70" ht="30" customHeight="1" x14ac:dyDescent="0.2">
      <c r="A145" s="139"/>
      <c r="B145" s="140"/>
      <c r="C145" s="141"/>
      <c r="D145" s="142"/>
      <c r="E145" s="143"/>
      <c r="F145" s="143"/>
      <c r="G145" s="142"/>
      <c r="H145" s="144"/>
      <c r="I145" s="145"/>
      <c r="J145" s="142"/>
      <c r="K145" s="144"/>
      <c r="L145" s="145"/>
      <c r="M145" s="142"/>
      <c r="N145" s="142"/>
      <c r="O145" s="141"/>
      <c r="P145" s="141"/>
      <c r="Q145" s="141"/>
      <c r="R145" s="146"/>
      <c r="S145" s="147"/>
      <c r="T145" s="147"/>
      <c r="U145" s="148"/>
      <c r="V145" s="146"/>
      <c r="W145" s="146"/>
      <c r="X145" s="146"/>
      <c r="Y145" s="146"/>
      <c r="Z145" s="146"/>
      <c r="AA145" s="146"/>
      <c r="AB145" s="146"/>
      <c r="AC145" s="148"/>
      <c r="AD145" s="148"/>
      <c r="AE145" s="141"/>
      <c r="AF145" s="148"/>
      <c r="AG145" s="149"/>
      <c r="AI145" s="88">
        <f>B145</f>
        <v>0</v>
      </c>
      <c r="AV145" s="75"/>
      <c r="AW145" s="75"/>
      <c r="AX145" s="75"/>
      <c r="AY145" s="75"/>
      <c r="AZ145" s="75"/>
      <c r="BA145" s="75"/>
      <c r="BB145" s="75"/>
      <c r="BC145" s="75"/>
      <c r="BD145" s="75"/>
      <c r="BE145" s="75"/>
      <c r="BF145" s="75"/>
      <c r="BG145" s="75"/>
      <c r="BH145" s="75"/>
      <c r="BI145" s="75"/>
      <c r="BJ145" s="75"/>
      <c r="BK145" s="75"/>
      <c r="BL145" s="75"/>
      <c r="BM145" s="75"/>
      <c r="BN145" s="75"/>
      <c r="BO145" s="75"/>
      <c r="BP145" s="75"/>
      <c r="BQ145" s="75"/>
      <c r="BR145" s="75"/>
    </row>
    <row r="146" spans="1:70" ht="30" customHeight="1" thickBot="1" x14ac:dyDescent="0.25">
      <c r="A146" s="126" t="s">
        <v>217</v>
      </c>
      <c r="B146" s="819"/>
      <c r="C146" s="819"/>
      <c r="D146" s="819"/>
      <c r="E146" s="819"/>
      <c r="F146" s="821"/>
      <c r="G146" s="822" t="s">
        <v>218</v>
      </c>
      <c r="H146" s="823"/>
      <c r="I146" s="823"/>
      <c r="J146" s="819"/>
      <c r="K146" s="819"/>
      <c r="L146" s="819"/>
      <c r="M146" s="819"/>
      <c r="N146" s="821"/>
      <c r="O146" s="822" t="s">
        <v>219</v>
      </c>
      <c r="P146" s="823"/>
      <c r="Q146" s="127"/>
      <c r="R146" s="819"/>
      <c r="S146" s="819"/>
      <c r="T146" s="819"/>
      <c r="U146" s="819"/>
      <c r="V146" s="819"/>
      <c r="W146" s="819"/>
      <c r="X146" s="819"/>
      <c r="Y146" s="819"/>
      <c r="Z146" s="819"/>
      <c r="AA146" s="819"/>
      <c r="AB146" s="819"/>
      <c r="AC146" s="819"/>
      <c r="AD146" s="819"/>
      <c r="AE146" s="819"/>
      <c r="AF146" s="819"/>
      <c r="AG146" s="820"/>
      <c r="AV146" s="75"/>
      <c r="AW146" s="75"/>
      <c r="AX146" s="75"/>
      <c r="AY146" s="75"/>
      <c r="AZ146" s="75"/>
      <c r="BA146" s="75"/>
      <c r="BB146" s="75"/>
      <c r="BC146" s="75"/>
      <c r="BD146" s="75"/>
      <c r="BE146" s="75"/>
      <c r="BF146" s="75"/>
      <c r="BG146" s="75"/>
      <c r="BH146" s="75"/>
      <c r="BI146" s="75"/>
      <c r="BJ146" s="75"/>
      <c r="BK146" s="75"/>
      <c r="BL146" s="75"/>
      <c r="BM146" s="75"/>
      <c r="BN146" s="75"/>
      <c r="BO146" s="75"/>
      <c r="BP146" s="75"/>
      <c r="BQ146" s="75"/>
      <c r="BR146" s="75"/>
    </row>
    <row r="147" spans="1:70" ht="30" customHeight="1" x14ac:dyDescent="0.2">
      <c r="A147" s="139"/>
      <c r="B147" s="140"/>
      <c r="C147" s="141"/>
      <c r="D147" s="142"/>
      <c r="E147" s="143"/>
      <c r="F147" s="143"/>
      <c r="G147" s="142"/>
      <c r="H147" s="144"/>
      <c r="I147" s="145"/>
      <c r="J147" s="142"/>
      <c r="K147" s="144"/>
      <c r="L147" s="145"/>
      <c r="M147" s="142"/>
      <c r="N147" s="142"/>
      <c r="O147" s="141"/>
      <c r="P147" s="141"/>
      <c r="Q147" s="141"/>
      <c r="R147" s="146"/>
      <c r="S147" s="147"/>
      <c r="T147" s="147"/>
      <c r="U147" s="148"/>
      <c r="V147" s="146"/>
      <c r="W147" s="146"/>
      <c r="X147" s="146"/>
      <c r="Y147" s="146"/>
      <c r="Z147" s="146"/>
      <c r="AA147" s="146"/>
      <c r="AB147" s="146"/>
      <c r="AC147" s="148"/>
      <c r="AD147" s="148"/>
      <c r="AE147" s="141"/>
      <c r="AF147" s="148"/>
      <c r="AG147" s="149"/>
      <c r="AI147" s="88">
        <f>B147</f>
        <v>0</v>
      </c>
      <c r="AV147" s="75"/>
      <c r="AW147" s="75"/>
      <c r="AX147" s="75"/>
      <c r="AY147" s="75"/>
      <c r="AZ147" s="75"/>
      <c r="BA147" s="75"/>
      <c r="BB147" s="75"/>
      <c r="BC147" s="75"/>
      <c r="BD147" s="75"/>
      <c r="BE147" s="75"/>
      <c r="BF147" s="75"/>
      <c r="BG147" s="75"/>
      <c r="BH147" s="75"/>
      <c r="BI147" s="75"/>
      <c r="BJ147" s="75"/>
      <c r="BK147" s="75"/>
      <c r="BL147" s="75"/>
      <c r="BM147" s="75"/>
      <c r="BN147" s="75"/>
      <c r="BO147" s="75"/>
      <c r="BP147" s="75"/>
      <c r="BQ147" s="75"/>
      <c r="BR147" s="75"/>
    </row>
    <row r="148" spans="1:70" ht="30" customHeight="1" thickBot="1" x14ac:dyDescent="0.25">
      <c r="A148" s="126" t="s">
        <v>217</v>
      </c>
      <c r="B148" s="819"/>
      <c r="C148" s="819"/>
      <c r="D148" s="819"/>
      <c r="E148" s="819"/>
      <c r="F148" s="821"/>
      <c r="G148" s="822" t="s">
        <v>218</v>
      </c>
      <c r="H148" s="823"/>
      <c r="I148" s="823"/>
      <c r="J148" s="819"/>
      <c r="K148" s="819"/>
      <c r="L148" s="819"/>
      <c r="M148" s="819"/>
      <c r="N148" s="821"/>
      <c r="O148" s="822" t="s">
        <v>219</v>
      </c>
      <c r="P148" s="823"/>
      <c r="Q148" s="127"/>
      <c r="R148" s="819"/>
      <c r="S148" s="819"/>
      <c r="T148" s="819"/>
      <c r="U148" s="819"/>
      <c r="V148" s="819"/>
      <c r="W148" s="819"/>
      <c r="X148" s="819"/>
      <c r="Y148" s="819"/>
      <c r="Z148" s="819"/>
      <c r="AA148" s="819"/>
      <c r="AB148" s="819"/>
      <c r="AC148" s="819"/>
      <c r="AD148" s="819"/>
      <c r="AE148" s="819"/>
      <c r="AF148" s="819"/>
      <c r="AG148" s="820"/>
      <c r="AV148" s="75"/>
      <c r="AW148" s="75"/>
      <c r="AX148" s="75"/>
      <c r="AY148" s="75"/>
      <c r="AZ148" s="75"/>
      <c r="BA148" s="75"/>
      <c r="BB148" s="75"/>
      <c r="BC148" s="75"/>
      <c r="BD148" s="75"/>
      <c r="BE148" s="75"/>
      <c r="BF148" s="75"/>
      <c r="BG148" s="75"/>
      <c r="BH148" s="75"/>
      <c r="BI148" s="75"/>
      <c r="BJ148" s="75"/>
      <c r="BK148" s="75"/>
      <c r="BL148" s="75"/>
      <c r="BM148" s="75"/>
      <c r="BN148" s="75"/>
      <c r="BO148" s="75"/>
      <c r="BP148" s="75"/>
      <c r="BQ148" s="75"/>
      <c r="BR148" s="75"/>
    </row>
    <row r="149" spans="1:70" ht="30" customHeight="1" x14ac:dyDescent="0.2">
      <c r="A149" s="139"/>
      <c r="B149" s="140"/>
      <c r="C149" s="141"/>
      <c r="D149" s="142"/>
      <c r="E149" s="143"/>
      <c r="F149" s="143"/>
      <c r="G149" s="142"/>
      <c r="H149" s="144"/>
      <c r="I149" s="145"/>
      <c r="J149" s="142"/>
      <c r="K149" s="144"/>
      <c r="L149" s="145"/>
      <c r="M149" s="142"/>
      <c r="N149" s="142"/>
      <c r="O149" s="141"/>
      <c r="P149" s="141"/>
      <c r="Q149" s="141"/>
      <c r="R149" s="146"/>
      <c r="S149" s="147"/>
      <c r="T149" s="147"/>
      <c r="U149" s="148"/>
      <c r="V149" s="146"/>
      <c r="W149" s="146"/>
      <c r="X149" s="146"/>
      <c r="Y149" s="146"/>
      <c r="Z149" s="146"/>
      <c r="AA149" s="146"/>
      <c r="AB149" s="146"/>
      <c r="AC149" s="148"/>
      <c r="AD149" s="148"/>
      <c r="AE149" s="141"/>
      <c r="AF149" s="148"/>
      <c r="AG149" s="149"/>
      <c r="AI149" s="88">
        <f>B149</f>
        <v>0</v>
      </c>
      <c r="AV149" s="75"/>
      <c r="AW149" s="75"/>
      <c r="AX149" s="75"/>
      <c r="AY149" s="75"/>
      <c r="AZ149" s="75"/>
      <c r="BA149" s="75"/>
      <c r="BB149" s="75"/>
      <c r="BC149" s="75"/>
      <c r="BD149" s="75"/>
      <c r="BE149" s="75"/>
      <c r="BF149" s="75"/>
      <c r="BG149" s="75"/>
      <c r="BH149" s="75"/>
      <c r="BI149" s="75"/>
      <c r="BJ149" s="75"/>
      <c r="BK149" s="75"/>
      <c r="BL149" s="75"/>
      <c r="BM149" s="75"/>
      <c r="BN149" s="75"/>
      <c r="BO149" s="75"/>
      <c r="BP149" s="75"/>
      <c r="BQ149" s="75"/>
      <c r="BR149" s="75"/>
    </row>
    <row r="150" spans="1:70" ht="30" customHeight="1" thickBot="1" x14ac:dyDescent="0.25">
      <c r="A150" s="126" t="s">
        <v>217</v>
      </c>
      <c r="B150" s="819"/>
      <c r="C150" s="819"/>
      <c r="D150" s="819"/>
      <c r="E150" s="819"/>
      <c r="F150" s="821"/>
      <c r="G150" s="822" t="s">
        <v>218</v>
      </c>
      <c r="H150" s="823"/>
      <c r="I150" s="823"/>
      <c r="J150" s="819"/>
      <c r="K150" s="819"/>
      <c r="L150" s="819"/>
      <c r="M150" s="819"/>
      <c r="N150" s="821"/>
      <c r="O150" s="822" t="s">
        <v>219</v>
      </c>
      <c r="P150" s="823"/>
      <c r="Q150" s="127"/>
      <c r="R150" s="819"/>
      <c r="S150" s="819"/>
      <c r="T150" s="819"/>
      <c r="U150" s="819"/>
      <c r="V150" s="819"/>
      <c r="W150" s="819"/>
      <c r="X150" s="819"/>
      <c r="Y150" s="819"/>
      <c r="Z150" s="819"/>
      <c r="AA150" s="819"/>
      <c r="AB150" s="819"/>
      <c r="AC150" s="819"/>
      <c r="AD150" s="819"/>
      <c r="AE150" s="819"/>
      <c r="AF150" s="819"/>
      <c r="AG150" s="820"/>
      <c r="AV150" s="75"/>
      <c r="AW150" s="75"/>
      <c r="AX150" s="75"/>
      <c r="AY150" s="75"/>
      <c r="AZ150" s="75"/>
      <c r="BA150" s="75"/>
      <c r="BB150" s="75"/>
      <c r="BC150" s="75"/>
      <c r="BD150" s="75"/>
      <c r="BE150" s="75"/>
      <c r="BF150" s="75"/>
      <c r="BG150" s="75"/>
      <c r="BH150" s="75"/>
      <c r="BI150" s="75"/>
      <c r="BJ150" s="75"/>
      <c r="BK150" s="75"/>
      <c r="BL150" s="75"/>
      <c r="BM150" s="75"/>
      <c r="BN150" s="75"/>
      <c r="BO150" s="75"/>
      <c r="BP150" s="75"/>
      <c r="BQ150" s="75"/>
      <c r="BR150" s="75"/>
    </row>
    <row r="151" spans="1:70" ht="30" customHeight="1" x14ac:dyDescent="0.2">
      <c r="A151" s="139"/>
      <c r="B151" s="140"/>
      <c r="C151" s="141"/>
      <c r="D151" s="142"/>
      <c r="E151" s="143"/>
      <c r="F151" s="143"/>
      <c r="G151" s="142"/>
      <c r="H151" s="144"/>
      <c r="I151" s="145"/>
      <c r="J151" s="142"/>
      <c r="K151" s="144"/>
      <c r="L151" s="145"/>
      <c r="M151" s="142"/>
      <c r="N151" s="142"/>
      <c r="O151" s="141"/>
      <c r="P151" s="141"/>
      <c r="Q151" s="141"/>
      <c r="R151" s="146"/>
      <c r="S151" s="147"/>
      <c r="T151" s="147"/>
      <c r="U151" s="148"/>
      <c r="V151" s="146"/>
      <c r="W151" s="146"/>
      <c r="X151" s="146"/>
      <c r="Y151" s="146"/>
      <c r="Z151" s="146"/>
      <c r="AA151" s="146"/>
      <c r="AB151" s="146"/>
      <c r="AC151" s="148"/>
      <c r="AD151" s="148"/>
      <c r="AE151" s="141"/>
      <c r="AF151" s="148"/>
      <c r="AG151" s="149"/>
      <c r="AI151" s="88">
        <f>B151</f>
        <v>0</v>
      </c>
      <c r="AV151" s="75"/>
      <c r="AW151" s="75"/>
      <c r="AX151" s="75"/>
      <c r="AY151" s="75"/>
      <c r="AZ151" s="75"/>
      <c r="BA151" s="75"/>
      <c r="BB151" s="75"/>
      <c r="BC151" s="75"/>
      <c r="BD151" s="75"/>
      <c r="BE151" s="75"/>
      <c r="BF151" s="75"/>
      <c r="BG151" s="75"/>
      <c r="BH151" s="75"/>
      <c r="BI151" s="75"/>
      <c r="BJ151" s="75"/>
      <c r="BK151" s="75"/>
      <c r="BL151" s="75"/>
      <c r="BM151" s="75"/>
      <c r="BN151" s="75"/>
      <c r="BO151" s="75"/>
      <c r="BP151" s="75"/>
      <c r="BQ151" s="75"/>
      <c r="BR151" s="75"/>
    </row>
    <row r="152" spans="1:70" ht="30" customHeight="1" thickBot="1" x14ac:dyDescent="0.25">
      <c r="A152" s="126" t="s">
        <v>217</v>
      </c>
      <c r="B152" s="819"/>
      <c r="C152" s="819"/>
      <c r="D152" s="819"/>
      <c r="E152" s="819"/>
      <c r="F152" s="821"/>
      <c r="G152" s="822" t="s">
        <v>218</v>
      </c>
      <c r="H152" s="823"/>
      <c r="I152" s="823"/>
      <c r="J152" s="819"/>
      <c r="K152" s="819"/>
      <c r="L152" s="819"/>
      <c r="M152" s="819"/>
      <c r="N152" s="821"/>
      <c r="O152" s="822" t="s">
        <v>219</v>
      </c>
      <c r="P152" s="823"/>
      <c r="Q152" s="127"/>
      <c r="R152" s="819"/>
      <c r="S152" s="819"/>
      <c r="T152" s="819"/>
      <c r="U152" s="819"/>
      <c r="V152" s="819"/>
      <c r="W152" s="819"/>
      <c r="X152" s="819"/>
      <c r="Y152" s="819"/>
      <c r="Z152" s="819"/>
      <c r="AA152" s="819"/>
      <c r="AB152" s="819"/>
      <c r="AC152" s="819"/>
      <c r="AD152" s="819"/>
      <c r="AE152" s="819"/>
      <c r="AF152" s="819"/>
      <c r="AG152" s="820"/>
      <c r="AV152" s="75"/>
      <c r="AW152" s="75"/>
      <c r="AX152" s="75"/>
      <c r="AY152" s="75"/>
      <c r="AZ152" s="75"/>
      <c r="BA152" s="75"/>
      <c r="BB152" s="75"/>
      <c r="BC152" s="75"/>
      <c r="BD152" s="75"/>
      <c r="BE152" s="75"/>
      <c r="BF152" s="75"/>
      <c r="BG152" s="75"/>
      <c r="BH152" s="75"/>
      <c r="BI152" s="75"/>
      <c r="BJ152" s="75"/>
      <c r="BK152" s="75"/>
      <c r="BL152" s="75"/>
      <c r="BM152" s="75"/>
      <c r="BN152" s="75"/>
      <c r="BO152" s="75"/>
      <c r="BP152" s="75"/>
      <c r="BQ152" s="75"/>
      <c r="BR152" s="75"/>
    </row>
    <row r="153" spans="1:70" ht="30" customHeight="1" x14ac:dyDescent="0.2">
      <c r="A153" s="139"/>
      <c r="B153" s="140"/>
      <c r="C153" s="141"/>
      <c r="D153" s="142"/>
      <c r="E153" s="143"/>
      <c r="F153" s="143"/>
      <c r="G153" s="142"/>
      <c r="H153" s="144"/>
      <c r="I153" s="145"/>
      <c r="J153" s="142"/>
      <c r="K153" s="144"/>
      <c r="L153" s="145"/>
      <c r="M153" s="142"/>
      <c r="N153" s="142"/>
      <c r="O153" s="141"/>
      <c r="P153" s="141"/>
      <c r="Q153" s="141"/>
      <c r="R153" s="146"/>
      <c r="S153" s="147"/>
      <c r="T153" s="147"/>
      <c r="U153" s="148"/>
      <c r="V153" s="146"/>
      <c r="W153" s="146"/>
      <c r="X153" s="146"/>
      <c r="Y153" s="146"/>
      <c r="Z153" s="146"/>
      <c r="AA153" s="146"/>
      <c r="AB153" s="146"/>
      <c r="AC153" s="148"/>
      <c r="AD153" s="148"/>
      <c r="AE153" s="141"/>
      <c r="AF153" s="148"/>
      <c r="AG153" s="149"/>
      <c r="AI153" s="88">
        <f>B153</f>
        <v>0</v>
      </c>
      <c r="AV153" s="75"/>
      <c r="AW153" s="75"/>
      <c r="AX153" s="75"/>
      <c r="AY153" s="75"/>
      <c r="AZ153" s="75"/>
      <c r="BA153" s="75"/>
      <c r="BB153" s="75"/>
      <c r="BC153" s="75"/>
      <c r="BD153" s="75"/>
      <c r="BE153" s="75"/>
      <c r="BF153" s="75"/>
      <c r="BG153" s="75"/>
      <c r="BH153" s="75"/>
      <c r="BI153" s="75"/>
      <c r="BJ153" s="75"/>
      <c r="BK153" s="75"/>
      <c r="BL153" s="75"/>
      <c r="BM153" s="75"/>
      <c r="BN153" s="75"/>
      <c r="BO153" s="75"/>
      <c r="BP153" s="75"/>
      <c r="BQ153" s="75"/>
      <c r="BR153" s="75"/>
    </row>
    <row r="154" spans="1:70" ht="30" customHeight="1" thickBot="1" x14ac:dyDescent="0.25">
      <c r="A154" s="126" t="s">
        <v>217</v>
      </c>
      <c r="B154" s="819"/>
      <c r="C154" s="819"/>
      <c r="D154" s="819"/>
      <c r="E154" s="819"/>
      <c r="F154" s="821"/>
      <c r="G154" s="822" t="s">
        <v>218</v>
      </c>
      <c r="H154" s="823"/>
      <c r="I154" s="823"/>
      <c r="J154" s="819"/>
      <c r="K154" s="819"/>
      <c r="L154" s="819"/>
      <c r="M154" s="819"/>
      <c r="N154" s="821"/>
      <c r="O154" s="822" t="s">
        <v>219</v>
      </c>
      <c r="P154" s="823"/>
      <c r="Q154" s="127"/>
      <c r="R154" s="819"/>
      <c r="S154" s="819"/>
      <c r="T154" s="819"/>
      <c r="U154" s="819"/>
      <c r="V154" s="819"/>
      <c r="W154" s="819"/>
      <c r="X154" s="819"/>
      <c r="Y154" s="819"/>
      <c r="Z154" s="819"/>
      <c r="AA154" s="819"/>
      <c r="AB154" s="819"/>
      <c r="AC154" s="819"/>
      <c r="AD154" s="819"/>
      <c r="AE154" s="819"/>
      <c r="AF154" s="819"/>
      <c r="AG154" s="820"/>
      <c r="AV154" s="75"/>
      <c r="AW154" s="75"/>
      <c r="AX154" s="75"/>
      <c r="AY154" s="75"/>
      <c r="AZ154" s="75"/>
      <c r="BA154" s="75"/>
      <c r="BB154" s="75"/>
      <c r="BC154" s="75"/>
      <c r="BD154" s="75"/>
      <c r="BE154" s="75"/>
      <c r="BF154" s="75"/>
      <c r="BG154" s="75"/>
      <c r="BH154" s="75"/>
      <c r="BI154" s="75"/>
      <c r="BJ154" s="75"/>
      <c r="BK154" s="75"/>
      <c r="BL154" s="75"/>
      <c r="BM154" s="75"/>
      <c r="BN154" s="75"/>
      <c r="BO154" s="75"/>
      <c r="BP154" s="75"/>
      <c r="BQ154" s="75"/>
      <c r="BR154" s="75"/>
    </row>
    <row r="155" spans="1:70" ht="30" customHeight="1" x14ac:dyDescent="0.2">
      <c r="A155" s="139"/>
      <c r="B155" s="140"/>
      <c r="C155" s="141"/>
      <c r="D155" s="142"/>
      <c r="E155" s="143"/>
      <c r="F155" s="143"/>
      <c r="G155" s="142"/>
      <c r="H155" s="144"/>
      <c r="I155" s="145"/>
      <c r="J155" s="142"/>
      <c r="K155" s="144"/>
      <c r="L155" s="145"/>
      <c r="M155" s="142"/>
      <c r="N155" s="142"/>
      <c r="O155" s="141"/>
      <c r="P155" s="141"/>
      <c r="Q155" s="141"/>
      <c r="R155" s="146"/>
      <c r="S155" s="147"/>
      <c r="T155" s="147"/>
      <c r="U155" s="148"/>
      <c r="V155" s="146"/>
      <c r="W155" s="146"/>
      <c r="X155" s="146"/>
      <c r="Y155" s="146"/>
      <c r="Z155" s="146"/>
      <c r="AA155" s="146"/>
      <c r="AB155" s="146"/>
      <c r="AC155" s="148"/>
      <c r="AD155" s="148"/>
      <c r="AE155" s="141"/>
      <c r="AF155" s="148"/>
      <c r="AG155" s="149"/>
      <c r="AI155" s="88">
        <f>B155</f>
        <v>0</v>
      </c>
      <c r="AV155" s="75"/>
      <c r="AW155" s="75"/>
      <c r="AX155" s="75"/>
      <c r="AY155" s="75"/>
      <c r="AZ155" s="75"/>
      <c r="BA155" s="75"/>
      <c r="BB155" s="75"/>
      <c r="BC155" s="75"/>
      <c r="BD155" s="75"/>
      <c r="BE155" s="75"/>
      <c r="BF155" s="75"/>
      <c r="BG155" s="75"/>
      <c r="BH155" s="75"/>
      <c r="BI155" s="75"/>
      <c r="BJ155" s="75"/>
      <c r="BK155" s="75"/>
      <c r="BL155" s="75"/>
      <c r="BM155" s="75"/>
      <c r="BN155" s="75"/>
      <c r="BO155" s="75"/>
      <c r="BP155" s="75"/>
      <c r="BQ155" s="75"/>
      <c r="BR155" s="75"/>
    </row>
    <row r="156" spans="1:70" ht="30" customHeight="1" thickBot="1" x14ac:dyDescent="0.25">
      <c r="A156" s="126" t="s">
        <v>217</v>
      </c>
      <c r="B156" s="819"/>
      <c r="C156" s="819"/>
      <c r="D156" s="819"/>
      <c r="E156" s="819"/>
      <c r="F156" s="821"/>
      <c r="G156" s="822" t="s">
        <v>218</v>
      </c>
      <c r="H156" s="823"/>
      <c r="I156" s="823"/>
      <c r="J156" s="819"/>
      <c r="K156" s="819"/>
      <c r="L156" s="819"/>
      <c r="M156" s="819"/>
      <c r="N156" s="821"/>
      <c r="O156" s="822" t="s">
        <v>219</v>
      </c>
      <c r="P156" s="823"/>
      <c r="Q156" s="127"/>
      <c r="R156" s="819"/>
      <c r="S156" s="819"/>
      <c r="T156" s="819"/>
      <c r="U156" s="819"/>
      <c r="V156" s="819"/>
      <c r="W156" s="819"/>
      <c r="X156" s="819"/>
      <c r="Y156" s="819"/>
      <c r="Z156" s="819"/>
      <c r="AA156" s="819"/>
      <c r="AB156" s="819"/>
      <c r="AC156" s="819"/>
      <c r="AD156" s="819"/>
      <c r="AE156" s="819"/>
      <c r="AF156" s="819"/>
      <c r="AG156" s="820"/>
      <c r="AV156" s="75"/>
      <c r="AW156" s="75"/>
      <c r="AX156" s="75"/>
      <c r="AY156" s="75"/>
      <c r="AZ156" s="75"/>
      <c r="BA156" s="75"/>
      <c r="BB156" s="75"/>
      <c r="BC156" s="75"/>
      <c r="BD156" s="75"/>
      <c r="BE156" s="75"/>
      <c r="BF156" s="75"/>
      <c r="BG156" s="75"/>
      <c r="BH156" s="75"/>
      <c r="BI156" s="75"/>
      <c r="BJ156" s="75"/>
      <c r="BK156" s="75"/>
      <c r="BL156" s="75"/>
      <c r="BM156" s="75"/>
      <c r="BN156" s="75"/>
      <c r="BO156" s="75"/>
      <c r="BP156" s="75"/>
      <c r="BQ156" s="75"/>
      <c r="BR156" s="75"/>
    </row>
    <row r="157" spans="1:70" ht="30" customHeight="1" x14ac:dyDescent="0.2">
      <c r="A157" s="139"/>
      <c r="B157" s="140"/>
      <c r="C157" s="141"/>
      <c r="D157" s="142"/>
      <c r="E157" s="143"/>
      <c r="F157" s="143"/>
      <c r="G157" s="142"/>
      <c r="H157" s="144"/>
      <c r="I157" s="145"/>
      <c r="J157" s="142"/>
      <c r="K157" s="144"/>
      <c r="L157" s="145"/>
      <c r="M157" s="142"/>
      <c r="N157" s="142"/>
      <c r="O157" s="141"/>
      <c r="P157" s="141"/>
      <c r="Q157" s="141"/>
      <c r="R157" s="146"/>
      <c r="S157" s="147"/>
      <c r="T157" s="147"/>
      <c r="U157" s="148"/>
      <c r="V157" s="146"/>
      <c r="W157" s="146"/>
      <c r="X157" s="146"/>
      <c r="Y157" s="146"/>
      <c r="Z157" s="146"/>
      <c r="AA157" s="146"/>
      <c r="AB157" s="146"/>
      <c r="AC157" s="148"/>
      <c r="AD157" s="148"/>
      <c r="AE157" s="141"/>
      <c r="AF157" s="148"/>
      <c r="AG157" s="149"/>
      <c r="AI157" s="88">
        <f>B157</f>
        <v>0</v>
      </c>
      <c r="AV157" s="75"/>
      <c r="AW157" s="75"/>
      <c r="AX157" s="75"/>
      <c r="AY157" s="75"/>
      <c r="AZ157" s="75"/>
      <c r="BA157" s="75"/>
      <c r="BB157" s="75"/>
      <c r="BC157" s="75"/>
      <c r="BD157" s="75"/>
      <c r="BE157" s="75"/>
      <c r="BF157" s="75"/>
      <c r="BG157" s="75"/>
      <c r="BH157" s="75"/>
      <c r="BI157" s="75"/>
      <c r="BJ157" s="75"/>
      <c r="BK157" s="75"/>
      <c r="BL157" s="75"/>
      <c r="BM157" s="75"/>
      <c r="BN157" s="75"/>
      <c r="BO157" s="75"/>
      <c r="BP157" s="75"/>
      <c r="BQ157" s="75"/>
      <c r="BR157" s="75"/>
    </row>
    <row r="158" spans="1:70" ht="30" customHeight="1" thickBot="1" x14ac:dyDescent="0.25">
      <c r="A158" s="126" t="s">
        <v>217</v>
      </c>
      <c r="B158" s="819"/>
      <c r="C158" s="819"/>
      <c r="D158" s="819"/>
      <c r="E158" s="819"/>
      <c r="F158" s="821"/>
      <c r="G158" s="822" t="s">
        <v>218</v>
      </c>
      <c r="H158" s="823"/>
      <c r="I158" s="823"/>
      <c r="J158" s="819"/>
      <c r="K158" s="819"/>
      <c r="L158" s="819"/>
      <c r="M158" s="819"/>
      <c r="N158" s="821"/>
      <c r="O158" s="822" t="s">
        <v>219</v>
      </c>
      <c r="P158" s="823"/>
      <c r="Q158" s="127"/>
      <c r="R158" s="819"/>
      <c r="S158" s="819"/>
      <c r="T158" s="819"/>
      <c r="U158" s="819"/>
      <c r="V158" s="819"/>
      <c r="W158" s="819"/>
      <c r="X158" s="819"/>
      <c r="Y158" s="819"/>
      <c r="Z158" s="819"/>
      <c r="AA158" s="819"/>
      <c r="AB158" s="819"/>
      <c r="AC158" s="819"/>
      <c r="AD158" s="819"/>
      <c r="AE158" s="819"/>
      <c r="AF158" s="819"/>
      <c r="AG158" s="820"/>
      <c r="AV158" s="75"/>
      <c r="AW158" s="75"/>
      <c r="AX158" s="75"/>
      <c r="AY158" s="75"/>
      <c r="AZ158" s="75"/>
      <c r="BA158" s="75"/>
      <c r="BB158" s="75"/>
      <c r="BC158" s="75"/>
      <c r="BD158" s="75"/>
      <c r="BE158" s="75"/>
      <c r="BF158" s="75"/>
      <c r="BG158" s="75"/>
      <c r="BH158" s="75"/>
      <c r="BI158" s="75"/>
      <c r="BJ158" s="75"/>
      <c r="BK158" s="75"/>
      <c r="BL158" s="75"/>
      <c r="BM158" s="75"/>
      <c r="BN158" s="75"/>
      <c r="BO158" s="75"/>
      <c r="BP158" s="75"/>
      <c r="BQ158" s="75"/>
      <c r="BR158" s="75"/>
    </row>
    <row r="159" spans="1:70" ht="30" customHeight="1" x14ac:dyDescent="0.2">
      <c r="A159" s="139"/>
      <c r="B159" s="140"/>
      <c r="C159" s="141"/>
      <c r="D159" s="142"/>
      <c r="E159" s="143"/>
      <c r="F159" s="143"/>
      <c r="G159" s="142"/>
      <c r="H159" s="144"/>
      <c r="I159" s="145"/>
      <c r="J159" s="142"/>
      <c r="K159" s="144"/>
      <c r="L159" s="145"/>
      <c r="M159" s="142"/>
      <c r="N159" s="142"/>
      <c r="O159" s="141"/>
      <c r="P159" s="141"/>
      <c r="Q159" s="141"/>
      <c r="R159" s="146"/>
      <c r="S159" s="147"/>
      <c r="T159" s="147"/>
      <c r="U159" s="148"/>
      <c r="V159" s="146"/>
      <c r="W159" s="146"/>
      <c r="X159" s="146"/>
      <c r="Y159" s="146"/>
      <c r="Z159" s="146"/>
      <c r="AA159" s="146"/>
      <c r="AB159" s="146"/>
      <c r="AC159" s="148"/>
      <c r="AD159" s="148"/>
      <c r="AE159" s="141"/>
      <c r="AF159" s="148"/>
      <c r="AG159" s="149"/>
      <c r="AI159" s="88">
        <f>B159</f>
        <v>0</v>
      </c>
      <c r="AV159" s="75"/>
      <c r="AW159" s="75"/>
      <c r="AX159" s="75"/>
      <c r="AY159" s="75"/>
      <c r="AZ159" s="75"/>
      <c r="BA159" s="75"/>
      <c r="BB159" s="75"/>
      <c r="BC159" s="75"/>
      <c r="BD159" s="75"/>
      <c r="BE159" s="75"/>
      <c r="BF159" s="75"/>
      <c r="BG159" s="75"/>
      <c r="BH159" s="75"/>
      <c r="BI159" s="75"/>
      <c r="BJ159" s="75"/>
      <c r="BK159" s="75"/>
      <c r="BL159" s="75"/>
      <c r="BM159" s="75"/>
      <c r="BN159" s="75"/>
      <c r="BO159" s="75"/>
      <c r="BP159" s="75"/>
      <c r="BQ159" s="75"/>
      <c r="BR159" s="75"/>
    </row>
    <row r="160" spans="1:70" ht="30" customHeight="1" thickBot="1" x14ac:dyDescent="0.25">
      <c r="A160" s="126" t="s">
        <v>217</v>
      </c>
      <c r="B160" s="819"/>
      <c r="C160" s="819"/>
      <c r="D160" s="819"/>
      <c r="E160" s="819"/>
      <c r="F160" s="821"/>
      <c r="G160" s="822" t="s">
        <v>218</v>
      </c>
      <c r="H160" s="823"/>
      <c r="I160" s="823"/>
      <c r="J160" s="819"/>
      <c r="K160" s="819"/>
      <c r="L160" s="819"/>
      <c r="M160" s="819"/>
      <c r="N160" s="821"/>
      <c r="O160" s="822" t="s">
        <v>219</v>
      </c>
      <c r="P160" s="823"/>
      <c r="Q160" s="127"/>
      <c r="R160" s="819"/>
      <c r="S160" s="819"/>
      <c r="T160" s="819"/>
      <c r="U160" s="819"/>
      <c r="V160" s="819"/>
      <c r="W160" s="819"/>
      <c r="X160" s="819"/>
      <c r="Y160" s="819"/>
      <c r="Z160" s="819"/>
      <c r="AA160" s="819"/>
      <c r="AB160" s="819"/>
      <c r="AC160" s="819"/>
      <c r="AD160" s="819"/>
      <c r="AE160" s="819"/>
      <c r="AF160" s="819"/>
      <c r="AG160" s="820"/>
      <c r="AV160" s="75"/>
      <c r="AW160" s="75"/>
      <c r="AX160" s="75"/>
      <c r="AY160" s="75"/>
      <c r="AZ160" s="75"/>
      <c r="BA160" s="75"/>
      <c r="BB160" s="75"/>
      <c r="BC160" s="75"/>
      <c r="BD160" s="75"/>
      <c r="BE160" s="75"/>
      <c r="BF160" s="75"/>
      <c r="BG160" s="75"/>
      <c r="BH160" s="75"/>
      <c r="BI160" s="75"/>
      <c r="BJ160" s="75"/>
      <c r="BK160" s="75"/>
      <c r="BL160" s="75"/>
      <c r="BM160" s="75"/>
      <c r="BN160" s="75"/>
      <c r="BO160" s="75"/>
      <c r="BP160" s="75"/>
      <c r="BQ160" s="75"/>
      <c r="BR160" s="75"/>
    </row>
    <row r="161" spans="1:70" ht="30" customHeight="1" x14ac:dyDescent="0.2">
      <c r="A161" s="139"/>
      <c r="B161" s="140"/>
      <c r="C161" s="141"/>
      <c r="D161" s="142"/>
      <c r="E161" s="143"/>
      <c r="F161" s="143"/>
      <c r="G161" s="142"/>
      <c r="H161" s="144"/>
      <c r="I161" s="145"/>
      <c r="J161" s="142"/>
      <c r="K161" s="144"/>
      <c r="L161" s="145"/>
      <c r="M161" s="142"/>
      <c r="N161" s="142"/>
      <c r="O161" s="141"/>
      <c r="P161" s="141"/>
      <c r="Q161" s="141"/>
      <c r="R161" s="146"/>
      <c r="S161" s="147"/>
      <c r="T161" s="147"/>
      <c r="U161" s="148"/>
      <c r="V161" s="146"/>
      <c r="W161" s="146"/>
      <c r="X161" s="146"/>
      <c r="Y161" s="146"/>
      <c r="Z161" s="146"/>
      <c r="AA161" s="146"/>
      <c r="AB161" s="146"/>
      <c r="AC161" s="148"/>
      <c r="AD161" s="148"/>
      <c r="AE161" s="141"/>
      <c r="AF161" s="148"/>
      <c r="AG161" s="149"/>
      <c r="AI161" s="88">
        <f>B161</f>
        <v>0</v>
      </c>
      <c r="AV161" s="75"/>
      <c r="AW161" s="75"/>
      <c r="AX161" s="75"/>
      <c r="AY161" s="75"/>
      <c r="AZ161" s="75"/>
      <c r="BA161" s="75"/>
      <c r="BB161" s="75"/>
      <c r="BC161" s="75"/>
      <c r="BD161" s="75"/>
      <c r="BE161" s="75"/>
      <c r="BF161" s="75"/>
      <c r="BG161" s="75"/>
      <c r="BH161" s="75"/>
      <c r="BI161" s="75"/>
      <c r="BJ161" s="75"/>
      <c r="BK161" s="75"/>
      <c r="BL161" s="75"/>
      <c r="BM161" s="75"/>
      <c r="BN161" s="75"/>
      <c r="BO161" s="75"/>
      <c r="BP161" s="75"/>
      <c r="BQ161" s="75"/>
      <c r="BR161" s="75"/>
    </row>
    <row r="162" spans="1:70" ht="30" customHeight="1" thickBot="1" x14ac:dyDescent="0.25">
      <c r="A162" s="126" t="s">
        <v>217</v>
      </c>
      <c r="B162" s="819"/>
      <c r="C162" s="819"/>
      <c r="D162" s="819"/>
      <c r="E162" s="819"/>
      <c r="F162" s="821"/>
      <c r="G162" s="822" t="s">
        <v>218</v>
      </c>
      <c r="H162" s="823"/>
      <c r="I162" s="823"/>
      <c r="J162" s="819"/>
      <c r="K162" s="819"/>
      <c r="L162" s="819"/>
      <c r="M162" s="819"/>
      <c r="N162" s="821"/>
      <c r="O162" s="822" t="s">
        <v>219</v>
      </c>
      <c r="P162" s="823"/>
      <c r="Q162" s="127"/>
      <c r="R162" s="819"/>
      <c r="S162" s="819"/>
      <c r="T162" s="819"/>
      <c r="U162" s="819"/>
      <c r="V162" s="819"/>
      <c r="W162" s="819"/>
      <c r="X162" s="819"/>
      <c r="Y162" s="819"/>
      <c r="Z162" s="819"/>
      <c r="AA162" s="819"/>
      <c r="AB162" s="819"/>
      <c r="AC162" s="819"/>
      <c r="AD162" s="819"/>
      <c r="AE162" s="819"/>
      <c r="AF162" s="819"/>
      <c r="AG162" s="820"/>
      <c r="AV162" s="75"/>
      <c r="AW162" s="75"/>
      <c r="AX162" s="75"/>
      <c r="AY162" s="75"/>
      <c r="AZ162" s="75"/>
      <c r="BA162" s="75"/>
      <c r="BB162" s="75"/>
      <c r="BC162" s="75"/>
      <c r="BD162" s="75"/>
      <c r="BE162" s="75"/>
      <c r="BF162" s="75"/>
      <c r="BG162" s="75"/>
      <c r="BH162" s="75"/>
      <c r="BI162" s="75"/>
      <c r="BJ162" s="75"/>
      <c r="BK162" s="75"/>
      <c r="BL162" s="75"/>
      <c r="BM162" s="75"/>
      <c r="BN162" s="75"/>
      <c r="BO162" s="75"/>
      <c r="BP162" s="75"/>
      <c r="BQ162" s="75"/>
      <c r="BR162" s="75"/>
    </row>
    <row r="163" spans="1:70" ht="30" customHeight="1" x14ac:dyDescent="0.2">
      <c r="A163" s="139"/>
      <c r="B163" s="140"/>
      <c r="C163" s="141"/>
      <c r="D163" s="142"/>
      <c r="E163" s="143"/>
      <c r="F163" s="143"/>
      <c r="G163" s="142"/>
      <c r="H163" s="144"/>
      <c r="I163" s="145"/>
      <c r="J163" s="142"/>
      <c r="K163" s="144"/>
      <c r="L163" s="145"/>
      <c r="M163" s="142"/>
      <c r="N163" s="142"/>
      <c r="O163" s="141"/>
      <c r="P163" s="141"/>
      <c r="Q163" s="141"/>
      <c r="R163" s="146"/>
      <c r="S163" s="147"/>
      <c r="T163" s="147"/>
      <c r="U163" s="148"/>
      <c r="V163" s="146"/>
      <c r="W163" s="146"/>
      <c r="X163" s="146"/>
      <c r="Y163" s="146"/>
      <c r="Z163" s="146"/>
      <c r="AA163" s="146"/>
      <c r="AB163" s="146"/>
      <c r="AC163" s="148"/>
      <c r="AD163" s="148"/>
      <c r="AE163" s="141"/>
      <c r="AF163" s="148"/>
      <c r="AG163" s="149"/>
      <c r="AI163" s="88">
        <f>B163</f>
        <v>0</v>
      </c>
      <c r="AV163" s="75"/>
      <c r="AW163" s="75"/>
      <c r="AX163" s="75"/>
      <c r="AY163" s="75"/>
      <c r="AZ163" s="75"/>
      <c r="BA163" s="75"/>
      <c r="BB163" s="75"/>
      <c r="BC163" s="75"/>
      <c r="BD163" s="75"/>
      <c r="BE163" s="75"/>
      <c r="BF163" s="75"/>
      <c r="BG163" s="75"/>
      <c r="BH163" s="75"/>
      <c r="BI163" s="75"/>
      <c r="BJ163" s="75"/>
      <c r="BK163" s="75"/>
      <c r="BL163" s="75"/>
      <c r="BM163" s="75"/>
      <c r="BN163" s="75"/>
      <c r="BO163" s="75"/>
      <c r="BP163" s="75"/>
      <c r="BQ163" s="75"/>
      <c r="BR163" s="75"/>
    </row>
    <row r="164" spans="1:70" ht="30" customHeight="1" thickBot="1" x14ac:dyDescent="0.25">
      <c r="A164" s="126" t="s">
        <v>217</v>
      </c>
      <c r="B164" s="819"/>
      <c r="C164" s="819"/>
      <c r="D164" s="819"/>
      <c r="E164" s="819"/>
      <c r="F164" s="821"/>
      <c r="G164" s="822" t="s">
        <v>218</v>
      </c>
      <c r="H164" s="823"/>
      <c r="I164" s="823"/>
      <c r="J164" s="819"/>
      <c r="K164" s="819"/>
      <c r="L164" s="819"/>
      <c r="M164" s="819"/>
      <c r="N164" s="821"/>
      <c r="O164" s="822" t="s">
        <v>219</v>
      </c>
      <c r="P164" s="823"/>
      <c r="Q164" s="127"/>
      <c r="R164" s="819"/>
      <c r="S164" s="819"/>
      <c r="T164" s="819"/>
      <c r="U164" s="819"/>
      <c r="V164" s="819"/>
      <c r="W164" s="819"/>
      <c r="X164" s="819"/>
      <c r="Y164" s="819"/>
      <c r="Z164" s="819"/>
      <c r="AA164" s="819"/>
      <c r="AB164" s="819"/>
      <c r="AC164" s="819"/>
      <c r="AD164" s="819"/>
      <c r="AE164" s="819"/>
      <c r="AF164" s="819"/>
      <c r="AG164" s="820"/>
      <c r="AV164" s="75"/>
      <c r="AW164" s="75"/>
      <c r="AX164" s="75"/>
      <c r="AY164" s="75"/>
      <c r="AZ164" s="75"/>
      <c r="BA164" s="75"/>
      <c r="BB164" s="75"/>
      <c r="BC164" s="75"/>
      <c r="BD164" s="75"/>
      <c r="BE164" s="75"/>
      <c r="BF164" s="75"/>
      <c r="BG164" s="75"/>
      <c r="BH164" s="75"/>
      <c r="BI164" s="75"/>
      <c r="BJ164" s="75"/>
      <c r="BK164" s="75"/>
      <c r="BL164" s="75"/>
      <c r="BM164" s="75"/>
      <c r="BN164" s="75"/>
      <c r="BO164" s="75"/>
      <c r="BP164" s="75"/>
      <c r="BQ164" s="75"/>
      <c r="BR164" s="75"/>
    </row>
    <row r="165" spans="1:70" ht="30" customHeight="1" x14ac:dyDescent="0.2">
      <c r="A165" s="139"/>
      <c r="B165" s="140"/>
      <c r="C165" s="141"/>
      <c r="D165" s="142"/>
      <c r="E165" s="143"/>
      <c r="F165" s="143"/>
      <c r="G165" s="142"/>
      <c r="H165" s="144"/>
      <c r="I165" s="145"/>
      <c r="J165" s="142"/>
      <c r="K165" s="144"/>
      <c r="L165" s="145"/>
      <c r="M165" s="142"/>
      <c r="N165" s="142"/>
      <c r="O165" s="141"/>
      <c r="P165" s="141"/>
      <c r="Q165" s="141"/>
      <c r="R165" s="146"/>
      <c r="S165" s="147"/>
      <c r="T165" s="147"/>
      <c r="U165" s="148"/>
      <c r="V165" s="146"/>
      <c r="W165" s="146"/>
      <c r="X165" s="146"/>
      <c r="Y165" s="146"/>
      <c r="Z165" s="146"/>
      <c r="AA165" s="146"/>
      <c r="AB165" s="146"/>
      <c r="AC165" s="148"/>
      <c r="AD165" s="148"/>
      <c r="AE165" s="141"/>
      <c r="AF165" s="148"/>
      <c r="AG165" s="149"/>
      <c r="AI165" s="88">
        <f>B165</f>
        <v>0</v>
      </c>
      <c r="AV165" s="75"/>
      <c r="AW165" s="75"/>
      <c r="AX165" s="75"/>
      <c r="AY165" s="75"/>
      <c r="AZ165" s="75"/>
      <c r="BA165" s="75"/>
      <c r="BB165" s="75"/>
      <c r="BC165" s="75"/>
      <c r="BD165" s="75"/>
      <c r="BE165" s="75"/>
      <c r="BF165" s="75"/>
      <c r="BG165" s="75"/>
      <c r="BH165" s="75"/>
      <c r="BI165" s="75"/>
      <c r="BJ165" s="75"/>
      <c r="BK165" s="75"/>
      <c r="BL165" s="75"/>
      <c r="BM165" s="75"/>
      <c r="BN165" s="75"/>
      <c r="BO165" s="75"/>
      <c r="BP165" s="75"/>
      <c r="BQ165" s="75"/>
      <c r="BR165" s="75"/>
    </row>
    <row r="166" spans="1:70" ht="30" customHeight="1" thickBot="1" x14ac:dyDescent="0.25">
      <c r="A166" s="126" t="s">
        <v>217</v>
      </c>
      <c r="B166" s="819"/>
      <c r="C166" s="819"/>
      <c r="D166" s="819"/>
      <c r="E166" s="819"/>
      <c r="F166" s="821"/>
      <c r="G166" s="822" t="s">
        <v>218</v>
      </c>
      <c r="H166" s="823"/>
      <c r="I166" s="823"/>
      <c r="J166" s="819"/>
      <c r="K166" s="819"/>
      <c r="L166" s="819"/>
      <c r="M166" s="819"/>
      <c r="N166" s="821"/>
      <c r="O166" s="822" t="s">
        <v>219</v>
      </c>
      <c r="P166" s="823"/>
      <c r="Q166" s="127"/>
      <c r="R166" s="819"/>
      <c r="S166" s="819"/>
      <c r="T166" s="819"/>
      <c r="U166" s="819"/>
      <c r="V166" s="819"/>
      <c r="W166" s="819"/>
      <c r="X166" s="819"/>
      <c r="Y166" s="819"/>
      <c r="Z166" s="819"/>
      <c r="AA166" s="819"/>
      <c r="AB166" s="819"/>
      <c r="AC166" s="819"/>
      <c r="AD166" s="819"/>
      <c r="AE166" s="819"/>
      <c r="AF166" s="819"/>
      <c r="AG166" s="820"/>
      <c r="AV166" s="75"/>
      <c r="AW166" s="75"/>
      <c r="AX166" s="75"/>
      <c r="AY166" s="75"/>
      <c r="AZ166" s="75"/>
      <c r="BA166" s="75"/>
      <c r="BB166" s="75"/>
      <c r="BC166" s="75"/>
      <c r="BD166" s="75"/>
      <c r="BE166" s="75"/>
      <c r="BF166" s="75"/>
      <c r="BG166" s="75"/>
      <c r="BH166" s="75"/>
      <c r="BI166" s="75"/>
      <c r="BJ166" s="75"/>
      <c r="BK166" s="75"/>
      <c r="BL166" s="75"/>
      <c r="BM166" s="75"/>
      <c r="BN166" s="75"/>
      <c r="BO166" s="75"/>
      <c r="BP166" s="75"/>
      <c r="BQ166" s="75"/>
      <c r="BR166" s="75"/>
    </row>
    <row r="167" spans="1:70" ht="30" customHeight="1" x14ac:dyDescent="0.2">
      <c r="A167" s="139"/>
      <c r="B167" s="140"/>
      <c r="C167" s="141"/>
      <c r="D167" s="142"/>
      <c r="E167" s="143"/>
      <c r="F167" s="143"/>
      <c r="G167" s="142"/>
      <c r="H167" s="144"/>
      <c r="I167" s="145"/>
      <c r="J167" s="142"/>
      <c r="K167" s="144"/>
      <c r="L167" s="145"/>
      <c r="M167" s="142"/>
      <c r="N167" s="142"/>
      <c r="O167" s="141"/>
      <c r="P167" s="141"/>
      <c r="Q167" s="141"/>
      <c r="R167" s="146"/>
      <c r="S167" s="147"/>
      <c r="T167" s="147"/>
      <c r="U167" s="148"/>
      <c r="V167" s="146"/>
      <c r="W167" s="146"/>
      <c r="X167" s="146"/>
      <c r="Y167" s="146"/>
      <c r="Z167" s="146"/>
      <c r="AA167" s="146"/>
      <c r="AB167" s="146"/>
      <c r="AC167" s="148"/>
      <c r="AD167" s="148"/>
      <c r="AE167" s="141"/>
      <c r="AF167" s="148"/>
      <c r="AG167" s="149"/>
      <c r="AI167" s="88">
        <f>B167</f>
        <v>0</v>
      </c>
      <c r="AV167" s="75"/>
      <c r="AW167" s="75"/>
      <c r="AX167" s="75"/>
      <c r="AY167" s="75"/>
      <c r="AZ167" s="75"/>
      <c r="BA167" s="75"/>
      <c r="BB167" s="75"/>
      <c r="BC167" s="75"/>
      <c r="BD167" s="75"/>
      <c r="BE167" s="75"/>
      <c r="BF167" s="75"/>
      <c r="BG167" s="75"/>
      <c r="BH167" s="75"/>
      <c r="BI167" s="75"/>
      <c r="BJ167" s="75"/>
      <c r="BK167" s="75"/>
      <c r="BL167" s="75"/>
      <c r="BM167" s="75"/>
      <c r="BN167" s="75"/>
      <c r="BO167" s="75"/>
      <c r="BP167" s="75"/>
      <c r="BQ167" s="75"/>
      <c r="BR167" s="75"/>
    </row>
    <row r="168" spans="1:70" ht="30" customHeight="1" thickBot="1" x14ac:dyDescent="0.25">
      <c r="A168" s="126" t="s">
        <v>217</v>
      </c>
      <c r="B168" s="819"/>
      <c r="C168" s="819"/>
      <c r="D168" s="819"/>
      <c r="E168" s="819"/>
      <c r="F168" s="821"/>
      <c r="G168" s="822" t="s">
        <v>218</v>
      </c>
      <c r="H168" s="823"/>
      <c r="I168" s="823"/>
      <c r="J168" s="819"/>
      <c r="K168" s="819"/>
      <c r="L168" s="819"/>
      <c r="M168" s="819"/>
      <c r="N168" s="821"/>
      <c r="O168" s="822" t="s">
        <v>219</v>
      </c>
      <c r="P168" s="823"/>
      <c r="Q168" s="127"/>
      <c r="R168" s="819"/>
      <c r="S168" s="819"/>
      <c r="T168" s="819"/>
      <c r="U168" s="819"/>
      <c r="V168" s="819"/>
      <c r="W168" s="819"/>
      <c r="X168" s="819"/>
      <c r="Y168" s="819"/>
      <c r="Z168" s="819"/>
      <c r="AA168" s="819"/>
      <c r="AB168" s="819"/>
      <c r="AC168" s="819"/>
      <c r="AD168" s="819"/>
      <c r="AE168" s="819"/>
      <c r="AF168" s="819"/>
      <c r="AG168" s="820"/>
      <c r="AV168" s="75"/>
      <c r="AW168" s="75"/>
      <c r="AX168" s="75"/>
      <c r="AY168" s="75"/>
      <c r="AZ168" s="75"/>
      <c r="BA168" s="75"/>
      <c r="BB168" s="75"/>
      <c r="BC168" s="75"/>
      <c r="BD168" s="75"/>
      <c r="BE168" s="75"/>
      <c r="BF168" s="75"/>
      <c r="BG168" s="75"/>
      <c r="BH168" s="75"/>
      <c r="BI168" s="75"/>
      <c r="BJ168" s="75"/>
      <c r="BK168" s="75"/>
      <c r="BL168" s="75"/>
      <c r="BM168" s="75"/>
      <c r="BN168" s="75"/>
      <c r="BO168" s="75"/>
      <c r="BP168" s="75"/>
      <c r="BQ168" s="75"/>
      <c r="BR168" s="75"/>
    </row>
    <row r="169" spans="1:70" ht="30" customHeight="1" x14ac:dyDescent="0.2">
      <c r="A169" s="139"/>
      <c r="B169" s="140"/>
      <c r="C169" s="141"/>
      <c r="D169" s="142"/>
      <c r="E169" s="143"/>
      <c r="F169" s="143"/>
      <c r="G169" s="142"/>
      <c r="H169" s="144"/>
      <c r="I169" s="145"/>
      <c r="J169" s="142"/>
      <c r="K169" s="144"/>
      <c r="L169" s="145"/>
      <c r="M169" s="142"/>
      <c r="N169" s="142"/>
      <c r="O169" s="141"/>
      <c r="P169" s="141"/>
      <c r="Q169" s="141"/>
      <c r="R169" s="146"/>
      <c r="S169" s="147"/>
      <c r="T169" s="147"/>
      <c r="U169" s="148"/>
      <c r="V169" s="146"/>
      <c r="W169" s="146"/>
      <c r="X169" s="146"/>
      <c r="Y169" s="146"/>
      <c r="Z169" s="146"/>
      <c r="AA169" s="146"/>
      <c r="AB169" s="146"/>
      <c r="AC169" s="148"/>
      <c r="AD169" s="148"/>
      <c r="AE169" s="141"/>
      <c r="AF169" s="148"/>
      <c r="AG169" s="149"/>
      <c r="AI169" s="88">
        <f>B169</f>
        <v>0</v>
      </c>
      <c r="AV169" s="75"/>
      <c r="AW169" s="75"/>
      <c r="AX169" s="75"/>
      <c r="AY169" s="75"/>
      <c r="AZ169" s="75"/>
      <c r="BA169" s="75"/>
      <c r="BB169" s="75"/>
      <c r="BC169" s="75"/>
      <c r="BD169" s="75"/>
      <c r="BE169" s="75"/>
      <c r="BF169" s="75"/>
      <c r="BG169" s="75"/>
      <c r="BH169" s="75"/>
      <c r="BI169" s="75"/>
      <c r="BJ169" s="75"/>
      <c r="BK169" s="75"/>
      <c r="BL169" s="75"/>
      <c r="BM169" s="75"/>
      <c r="BN169" s="75"/>
      <c r="BO169" s="75"/>
      <c r="BP169" s="75"/>
      <c r="BQ169" s="75"/>
      <c r="BR169" s="75"/>
    </row>
    <row r="170" spans="1:70" ht="30" customHeight="1" thickBot="1" x14ac:dyDescent="0.25">
      <c r="A170" s="126" t="s">
        <v>217</v>
      </c>
      <c r="B170" s="819"/>
      <c r="C170" s="819"/>
      <c r="D170" s="819"/>
      <c r="E170" s="819"/>
      <c r="F170" s="821"/>
      <c r="G170" s="822" t="s">
        <v>218</v>
      </c>
      <c r="H170" s="823"/>
      <c r="I170" s="823"/>
      <c r="J170" s="819"/>
      <c r="K170" s="819"/>
      <c r="L170" s="819"/>
      <c r="M170" s="819"/>
      <c r="N170" s="821"/>
      <c r="O170" s="822" t="s">
        <v>219</v>
      </c>
      <c r="P170" s="823"/>
      <c r="Q170" s="127"/>
      <c r="R170" s="819"/>
      <c r="S170" s="819"/>
      <c r="T170" s="819"/>
      <c r="U170" s="819"/>
      <c r="V170" s="819"/>
      <c r="W170" s="819"/>
      <c r="X170" s="819"/>
      <c r="Y170" s="819"/>
      <c r="Z170" s="819"/>
      <c r="AA170" s="819"/>
      <c r="AB170" s="819"/>
      <c r="AC170" s="819"/>
      <c r="AD170" s="819"/>
      <c r="AE170" s="819"/>
      <c r="AF170" s="819"/>
      <c r="AG170" s="820"/>
      <c r="AV170" s="75"/>
      <c r="AW170" s="75"/>
      <c r="AX170" s="75"/>
      <c r="AY170" s="75"/>
      <c r="AZ170" s="75"/>
      <c r="BA170" s="75"/>
      <c r="BB170" s="75"/>
      <c r="BC170" s="75"/>
      <c r="BD170" s="75"/>
      <c r="BE170" s="75"/>
      <c r="BF170" s="75"/>
      <c r="BG170" s="75"/>
      <c r="BH170" s="75"/>
      <c r="BI170" s="75"/>
      <c r="BJ170" s="75"/>
      <c r="BK170" s="75"/>
      <c r="BL170" s="75"/>
      <c r="BM170" s="75"/>
      <c r="BN170" s="75"/>
      <c r="BO170" s="75"/>
      <c r="BP170" s="75"/>
      <c r="BQ170" s="75"/>
      <c r="BR170" s="75"/>
    </row>
    <row r="171" spans="1:70" ht="30" customHeight="1" x14ac:dyDescent="0.2">
      <c r="A171" s="139"/>
      <c r="B171" s="140"/>
      <c r="C171" s="141"/>
      <c r="D171" s="142"/>
      <c r="E171" s="143"/>
      <c r="F171" s="143"/>
      <c r="G171" s="142"/>
      <c r="H171" s="144"/>
      <c r="I171" s="145"/>
      <c r="J171" s="142"/>
      <c r="K171" s="144"/>
      <c r="L171" s="145"/>
      <c r="M171" s="142"/>
      <c r="N171" s="142"/>
      <c r="O171" s="141"/>
      <c r="P171" s="141"/>
      <c r="Q171" s="141"/>
      <c r="R171" s="146"/>
      <c r="S171" s="147"/>
      <c r="T171" s="147"/>
      <c r="U171" s="148"/>
      <c r="V171" s="146"/>
      <c r="W171" s="146"/>
      <c r="X171" s="146"/>
      <c r="Y171" s="146"/>
      <c r="Z171" s="146"/>
      <c r="AA171" s="146"/>
      <c r="AB171" s="146"/>
      <c r="AC171" s="148"/>
      <c r="AD171" s="148"/>
      <c r="AE171" s="141"/>
      <c r="AF171" s="148"/>
      <c r="AG171" s="149"/>
      <c r="AI171" s="88">
        <f>B171</f>
        <v>0</v>
      </c>
      <c r="AV171" s="75"/>
      <c r="AW171" s="75"/>
      <c r="AX171" s="75"/>
      <c r="AY171" s="75"/>
      <c r="AZ171" s="75"/>
      <c r="BA171" s="75"/>
      <c r="BB171" s="75"/>
      <c r="BC171" s="75"/>
      <c r="BD171" s="75"/>
      <c r="BE171" s="75"/>
      <c r="BF171" s="75"/>
      <c r="BG171" s="75"/>
      <c r="BH171" s="75"/>
      <c r="BI171" s="75"/>
      <c r="BJ171" s="75"/>
      <c r="BK171" s="75"/>
      <c r="BL171" s="75"/>
      <c r="BM171" s="75"/>
      <c r="BN171" s="75"/>
      <c r="BO171" s="75"/>
      <c r="BP171" s="75"/>
      <c r="BQ171" s="75"/>
      <c r="BR171" s="75"/>
    </row>
    <row r="172" spans="1:70" ht="30" customHeight="1" thickBot="1" x14ac:dyDescent="0.25">
      <c r="A172" s="126" t="s">
        <v>217</v>
      </c>
      <c r="B172" s="819"/>
      <c r="C172" s="819"/>
      <c r="D172" s="819"/>
      <c r="E172" s="819"/>
      <c r="F172" s="821"/>
      <c r="G172" s="822" t="s">
        <v>218</v>
      </c>
      <c r="H172" s="823"/>
      <c r="I172" s="823"/>
      <c r="J172" s="819"/>
      <c r="K172" s="819"/>
      <c r="L172" s="819"/>
      <c r="M172" s="819"/>
      <c r="N172" s="821"/>
      <c r="O172" s="822" t="s">
        <v>219</v>
      </c>
      <c r="P172" s="823"/>
      <c r="Q172" s="127"/>
      <c r="R172" s="819"/>
      <c r="S172" s="819"/>
      <c r="T172" s="819"/>
      <c r="U172" s="819"/>
      <c r="V172" s="819"/>
      <c r="W172" s="819"/>
      <c r="X172" s="819"/>
      <c r="Y172" s="819"/>
      <c r="Z172" s="819"/>
      <c r="AA172" s="819"/>
      <c r="AB172" s="819"/>
      <c r="AC172" s="819"/>
      <c r="AD172" s="819"/>
      <c r="AE172" s="819"/>
      <c r="AF172" s="819"/>
      <c r="AG172" s="820"/>
      <c r="AV172" s="75"/>
      <c r="AW172" s="75"/>
      <c r="AX172" s="75"/>
      <c r="AY172" s="75"/>
      <c r="AZ172" s="75"/>
      <c r="BA172" s="75"/>
      <c r="BB172" s="75"/>
      <c r="BC172" s="75"/>
      <c r="BD172" s="75"/>
      <c r="BE172" s="75"/>
      <c r="BF172" s="75"/>
      <c r="BG172" s="75"/>
      <c r="BH172" s="75"/>
      <c r="BI172" s="75"/>
      <c r="BJ172" s="75"/>
      <c r="BK172" s="75"/>
      <c r="BL172" s="75"/>
      <c r="BM172" s="75"/>
      <c r="BN172" s="75"/>
      <c r="BO172" s="75"/>
      <c r="BP172" s="75"/>
      <c r="BQ172" s="75"/>
      <c r="BR172" s="75"/>
    </row>
    <row r="173" spans="1:70" ht="30" customHeight="1" x14ac:dyDescent="0.2">
      <c r="A173" s="139"/>
      <c r="B173" s="140"/>
      <c r="C173" s="141"/>
      <c r="D173" s="142"/>
      <c r="E173" s="143"/>
      <c r="F173" s="143"/>
      <c r="G173" s="142"/>
      <c r="H173" s="144"/>
      <c r="I173" s="145"/>
      <c r="J173" s="142"/>
      <c r="K173" s="144"/>
      <c r="L173" s="145"/>
      <c r="M173" s="142"/>
      <c r="N173" s="142"/>
      <c r="O173" s="141"/>
      <c r="P173" s="141"/>
      <c r="Q173" s="141"/>
      <c r="R173" s="146"/>
      <c r="S173" s="147"/>
      <c r="T173" s="147"/>
      <c r="U173" s="148"/>
      <c r="V173" s="146"/>
      <c r="W173" s="146"/>
      <c r="X173" s="146"/>
      <c r="Y173" s="146"/>
      <c r="Z173" s="146"/>
      <c r="AA173" s="146"/>
      <c r="AB173" s="146"/>
      <c r="AC173" s="148"/>
      <c r="AD173" s="148"/>
      <c r="AE173" s="141"/>
      <c r="AF173" s="148"/>
      <c r="AG173" s="149"/>
      <c r="AI173" s="88">
        <f>B173</f>
        <v>0</v>
      </c>
      <c r="AV173" s="75"/>
      <c r="AW173" s="75"/>
      <c r="AX173" s="75"/>
      <c r="AY173" s="75"/>
      <c r="AZ173" s="75"/>
      <c r="BA173" s="75"/>
      <c r="BB173" s="75"/>
      <c r="BC173" s="75"/>
      <c r="BD173" s="75"/>
      <c r="BE173" s="75"/>
      <c r="BF173" s="75"/>
      <c r="BG173" s="75"/>
      <c r="BH173" s="75"/>
      <c r="BI173" s="75"/>
      <c r="BJ173" s="75"/>
      <c r="BK173" s="75"/>
      <c r="BL173" s="75"/>
      <c r="BM173" s="75"/>
      <c r="BN173" s="75"/>
      <c r="BO173" s="75"/>
      <c r="BP173" s="75"/>
      <c r="BQ173" s="75"/>
      <c r="BR173" s="75"/>
    </row>
    <row r="174" spans="1:70" ht="30" customHeight="1" thickBot="1" x14ac:dyDescent="0.25">
      <c r="A174" s="126" t="s">
        <v>217</v>
      </c>
      <c r="B174" s="819"/>
      <c r="C174" s="819"/>
      <c r="D174" s="819"/>
      <c r="E174" s="819"/>
      <c r="F174" s="821"/>
      <c r="G174" s="822" t="s">
        <v>218</v>
      </c>
      <c r="H174" s="823"/>
      <c r="I174" s="823"/>
      <c r="J174" s="819"/>
      <c r="K174" s="819"/>
      <c r="L174" s="819"/>
      <c r="M174" s="819"/>
      <c r="N174" s="821"/>
      <c r="O174" s="822" t="s">
        <v>219</v>
      </c>
      <c r="P174" s="823"/>
      <c r="Q174" s="127"/>
      <c r="R174" s="819"/>
      <c r="S174" s="819"/>
      <c r="T174" s="819"/>
      <c r="U174" s="819"/>
      <c r="V174" s="819"/>
      <c r="W174" s="819"/>
      <c r="X174" s="819"/>
      <c r="Y174" s="819"/>
      <c r="Z174" s="819"/>
      <c r="AA174" s="819"/>
      <c r="AB174" s="819"/>
      <c r="AC174" s="819"/>
      <c r="AD174" s="819"/>
      <c r="AE174" s="819"/>
      <c r="AF174" s="819"/>
      <c r="AG174" s="820"/>
      <c r="AV174" s="75"/>
      <c r="AW174" s="75"/>
      <c r="AX174" s="75"/>
      <c r="AY174" s="75"/>
      <c r="AZ174" s="75"/>
      <c r="BA174" s="75"/>
      <c r="BB174" s="75"/>
      <c r="BC174" s="75"/>
      <c r="BD174" s="75"/>
      <c r="BE174" s="75"/>
      <c r="BF174" s="75"/>
      <c r="BG174" s="75"/>
      <c r="BH174" s="75"/>
      <c r="BI174" s="75"/>
      <c r="BJ174" s="75"/>
      <c r="BK174" s="75"/>
      <c r="BL174" s="75"/>
      <c r="BM174" s="75"/>
      <c r="BN174" s="75"/>
      <c r="BO174" s="75"/>
      <c r="BP174" s="75"/>
      <c r="BQ174" s="75"/>
      <c r="BR174" s="75"/>
    </row>
    <row r="175" spans="1:70" ht="30" customHeight="1" x14ac:dyDescent="0.2">
      <c r="A175" s="139"/>
      <c r="B175" s="140"/>
      <c r="C175" s="141"/>
      <c r="D175" s="142"/>
      <c r="E175" s="143"/>
      <c r="F175" s="143"/>
      <c r="G175" s="142"/>
      <c r="H175" s="144"/>
      <c r="I175" s="145"/>
      <c r="J175" s="142"/>
      <c r="K175" s="144"/>
      <c r="L175" s="145"/>
      <c r="M175" s="142"/>
      <c r="N175" s="142"/>
      <c r="O175" s="141"/>
      <c r="P175" s="141"/>
      <c r="Q175" s="141"/>
      <c r="R175" s="146"/>
      <c r="S175" s="147"/>
      <c r="T175" s="147"/>
      <c r="U175" s="148"/>
      <c r="V175" s="146"/>
      <c r="W175" s="146"/>
      <c r="X175" s="146"/>
      <c r="Y175" s="146"/>
      <c r="Z175" s="146"/>
      <c r="AA175" s="146"/>
      <c r="AB175" s="146"/>
      <c r="AC175" s="148"/>
      <c r="AD175" s="148"/>
      <c r="AE175" s="141"/>
      <c r="AF175" s="148"/>
      <c r="AG175" s="149"/>
      <c r="AI175" s="88">
        <f>B175</f>
        <v>0</v>
      </c>
      <c r="AV175" s="75"/>
      <c r="AW175" s="75"/>
      <c r="AX175" s="75"/>
      <c r="AY175" s="75"/>
      <c r="AZ175" s="75"/>
      <c r="BA175" s="75"/>
      <c r="BB175" s="75"/>
      <c r="BC175" s="75"/>
      <c r="BD175" s="75"/>
      <c r="BE175" s="75"/>
      <c r="BF175" s="75"/>
      <c r="BG175" s="75"/>
      <c r="BH175" s="75"/>
      <c r="BI175" s="75"/>
      <c r="BJ175" s="75"/>
      <c r="BK175" s="75"/>
      <c r="BL175" s="75"/>
      <c r="BM175" s="75"/>
      <c r="BN175" s="75"/>
      <c r="BO175" s="75"/>
      <c r="BP175" s="75"/>
      <c r="BQ175" s="75"/>
      <c r="BR175" s="75"/>
    </row>
    <row r="176" spans="1:70" ht="30" customHeight="1" thickBot="1" x14ac:dyDescent="0.25">
      <c r="A176" s="126" t="s">
        <v>217</v>
      </c>
      <c r="B176" s="819"/>
      <c r="C176" s="819"/>
      <c r="D176" s="819"/>
      <c r="E176" s="819"/>
      <c r="F176" s="821"/>
      <c r="G176" s="822" t="s">
        <v>218</v>
      </c>
      <c r="H176" s="823"/>
      <c r="I176" s="823"/>
      <c r="J176" s="819"/>
      <c r="K176" s="819"/>
      <c r="L176" s="819"/>
      <c r="M176" s="819"/>
      <c r="N176" s="821"/>
      <c r="O176" s="822" t="s">
        <v>219</v>
      </c>
      <c r="P176" s="823"/>
      <c r="Q176" s="127"/>
      <c r="R176" s="819"/>
      <c r="S176" s="819"/>
      <c r="T176" s="819"/>
      <c r="U176" s="819"/>
      <c r="V176" s="819"/>
      <c r="W176" s="819"/>
      <c r="X176" s="819"/>
      <c r="Y176" s="819"/>
      <c r="Z176" s="819"/>
      <c r="AA176" s="819"/>
      <c r="AB176" s="819"/>
      <c r="AC176" s="819"/>
      <c r="AD176" s="819"/>
      <c r="AE176" s="819"/>
      <c r="AF176" s="819"/>
      <c r="AG176" s="820"/>
      <c r="AV176" s="75"/>
      <c r="AW176" s="75"/>
      <c r="AX176" s="75"/>
      <c r="AY176" s="75"/>
      <c r="AZ176" s="75"/>
      <c r="BA176" s="75"/>
      <c r="BB176" s="75"/>
      <c r="BC176" s="75"/>
      <c r="BD176" s="75"/>
      <c r="BE176" s="75"/>
      <c r="BF176" s="75"/>
      <c r="BG176" s="75"/>
      <c r="BH176" s="75"/>
      <c r="BI176" s="75"/>
      <c r="BJ176" s="75"/>
      <c r="BK176" s="75"/>
      <c r="BL176" s="75"/>
      <c r="BM176" s="75"/>
      <c r="BN176" s="75"/>
      <c r="BO176" s="75"/>
      <c r="BP176" s="75"/>
      <c r="BQ176" s="75"/>
      <c r="BR176" s="75"/>
    </row>
    <row r="177" spans="1:70" ht="30" customHeight="1" x14ac:dyDescent="0.2">
      <c r="A177" s="139"/>
      <c r="B177" s="140"/>
      <c r="C177" s="141"/>
      <c r="D177" s="142"/>
      <c r="E177" s="143"/>
      <c r="F177" s="143"/>
      <c r="G177" s="142"/>
      <c r="H177" s="144"/>
      <c r="I177" s="145"/>
      <c r="J177" s="142"/>
      <c r="K177" s="144"/>
      <c r="L177" s="145"/>
      <c r="M177" s="142"/>
      <c r="N177" s="142"/>
      <c r="O177" s="141"/>
      <c r="P177" s="141"/>
      <c r="Q177" s="141"/>
      <c r="R177" s="146"/>
      <c r="S177" s="147"/>
      <c r="T177" s="147"/>
      <c r="U177" s="148"/>
      <c r="V177" s="146"/>
      <c r="W177" s="146"/>
      <c r="X177" s="146"/>
      <c r="Y177" s="146"/>
      <c r="Z177" s="146"/>
      <c r="AA177" s="146"/>
      <c r="AB177" s="146"/>
      <c r="AC177" s="148"/>
      <c r="AD177" s="148"/>
      <c r="AE177" s="141"/>
      <c r="AF177" s="148"/>
      <c r="AG177" s="149"/>
      <c r="AI177" s="88">
        <f>B177</f>
        <v>0</v>
      </c>
      <c r="AV177" s="75"/>
      <c r="AW177" s="75"/>
      <c r="AX177" s="75"/>
      <c r="AY177" s="75"/>
      <c r="AZ177" s="75"/>
      <c r="BA177" s="75"/>
      <c r="BB177" s="75"/>
      <c r="BC177" s="75"/>
      <c r="BD177" s="75"/>
      <c r="BE177" s="75"/>
      <c r="BF177" s="75"/>
      <c r="BG177" s="75"/>
      <c r="BH177" s="75"/>
      <c r="BI177" s="75"/>
      <c r="BJ177" s="75"/>
      <c r="BK177" s="75"/>
      <c r="BL177" s="75"/>
      <c r="BM177" s="75"/>
      <c r="BN177" s="75"/>
      <c r="BO177" s="75"/>
      <c r="BP177" s="75"/>
      <c r="BQ177" s="75"/>
      <c r="BR177" s="75"/>
    </row>
    <row r="178" spans="1:70" ht="30" customHeight="1" thickBot="1" x14ac:dyDescent="0.25">
      <c r="A178" s="126" t="s">
        <v>217</v>
      </c>
      <c r="B178" s="819"/>
      <c r="C178" s="819"/>
      <c r="D178" s="819"/>
      <c r="E178" s="819"/>
      <c r="F178" s="821"/>
      <c r="G178" s="822" t="s">
        <v>218</v>
      </c>
      <c r="H178" s="823"/>
      <c r="I178" s="823"/>
      <c r="J178" s="819"/>
      <c r="K178" s="819"/>
      <c r="L178" s="819"/>
      <c r="M178" s="819"/>
      <c r="N178" s="821"/>
      <c r="O178" s="822" t="s">
        <v>219</v>
      </c>
      <c r="P178" s="823"/>
      <c r="Q178" s="127"/>
      <c r="R178" s="819"/>
      <c r="S178" s="819"/>
      <c r="T178" s="819"/>
      <c r="U178" s="819"/>
      <c r="V178" s="819"/>
      <c r="W178" s="819"/>
      <c r="X178" s="819"/>
      <c r="Y178" s="819"/>
      <c r="Z178" s="819"/>
      <c r="AA178" s="819"/>
      <c r="AB178" s="819"/>
      <c r="AC178" s="819"/>
      <c r="AD178" s="819"/>
      <c r="AE178" s="819"/>
      <c r="AF178" s="819"/>
      <c r="AG178" s="820"/>
      <c r="AV178" s="75"/>
      <c r="AW178" s="75"/>
      <c r="AX178" s="75"/>
      <c r="AY178" s="75"/>
      <c r="AZ178" s="75"/>
      <c r="BA178" s="75"/>
      <c r="BB178" s="75"/>
      <c r="BC178" s="75"/>
      <c r="BD178" s="75"/>
      <c r="BE178" s="75"/>
      <c r="BF178" s="75"/>
      <c r="BG178" s="75"/>
      <c r="BH178" s="75"/>
      <c r="BI178" s="75"/>
      <c r="BJ178" s="75"/>
      <c r="BK178" s="75"/>
      <c r="BL178" s="75"/>
      <c r="BM178" s="75"/>
      <c r="BN178" s="75"/>
      <c r="BO178" s="75"/>
      <c r="BP178" s="75"/>
      <c r="BQ178" s="75"/>
      <c r="BR178" s="75"/>
    </row>
    <row r="179" spans="1:70" ht="30" customHeight="1" x14ac:dyDescent="0.2">
      <c r="A179" s="139"/>
      <c r="B179" s="140"/>
      <c r="C179" s="141"/>
      <c r="D179" s="142"/>
      <c r="E179" s="143"/>
      <c r="F179" s="143"/>
      <c r="G179" s="142"/>
      <c r="H179" s="144"/>
      <c r="I179" s="145"/>
      <c r="J179" s="142"/>
      <c r="K179" s="144"/>
      <c r="L179" s="145"/>
      <c r="M179" s="142"/>
      <c r="N179" s="142"/>
      <c r="O179" s="141"/>
      <c r="P179" s="141"/>
      <c r="Q179" s="141"/>
      <c r="R179" s="146"/>
      <c r="S179" s="147"/>
      <c r="T179" s="147"/>
      <c r="U179" s="148"/>
      <c r="V179" s="146"/>
      <c r="W179" s="146"/>
      <c r="X179" s="146"/>
      <c r="Y179" s="146"/>
      <c r="Z179" s="146"/>
      <c r="AA179" s="146"/>
      <c r="AB179" s="146"/>
      <c r="AC179" s="148"/>
      <c r="AD179" s="148"/>
      <c r="AE179" s="141"/>
      <c r="AF179" s="148"/>
      <c r="AG179" s="149"/>
      <c r="AI179" s="88">
        <f>B179</f>
        <v>0</v>
      </c>
      <c r="AV179" s="75"/>
      <c r="AW179" s="75"/>
      <c r="AX179" s="75"/>
      <c r="AY179" s="75"/>
      <c r="AZ179" s="75"/>
      <c r="BA179" s="75"/>
      <c r="BB179" s="75"/>
      <c r="BC179" s="75"/>
      <c r="BD179" s="75"/>
      <c r="BE179" s="75"/>
      <c r="BF179" s="75"/>
      <c r="BG179" s="75"/>
      <c r="BH179" s="75"/>
      <c r="BI179" s="75"/>
      <c r="BJ179" s="75"/>
      <c r="BK179" s="75"/>
      <c r="BL179" s="75"/>
      <c r="BM179" s="75"/>
      <c r="BN179" s="75"/>
      <c r="BO179" s="75"/>
      <c r="BP179" s="75"/>
      <c r="BQ179" s="75"/>
      <c r="BR179" s="75"/>
    </row>
    <row r="180" spans="1:70" ht="30" customHeight="1" thickBot="1" x14ac:dyDescent="0.25">
      <c r="A180" s="126" t="s">
        <v>217</v>
      </c>
      <c r="B180" s="819"/>
      <c r="C180" s="819"/>
      <c r="D180" s="819"/>
      <c r="E180" s="819"/>
      <c r="F180" s="821"/>
      <c r="G180" s="822" t="s">
        <v>218</v>
      </c>
      <c r="H180" s="823"/>
      <c r="I180" s="823"/>
      <c r="J180" s="819"/>
      <c r="K180" s="819"/>
      <c r="L180" s="819"/>
      <c r="M180" s="819"/>
      <c r="N180" s="821"/>
      <c r="O180" s="822" t="s">
        <v>219</v>
      </c>
      <c r="P180" s="823"/>
      <c r="Q180" s="127"/>
      <c r="R180" s="819"/>
      <c r="S180" s="819"/>
      <c r="T180" s="819"/>
      <c r="U180" s="819"/>
      <c r="V180" s="819"/>
      <c r="W180" s="819"/>
      <c r="X180" s="819"/>
      <c r="Y180" s="819"/>
      <c r="Z180" s="819"/>
      <c r="AA180" s="819"/>
      <c r="AB180" s="819"/>
      <c r="AC180" s="819"/>
      <c r="AD180" s="819"/>
      <c r="AE180" s="819"/>
      <c r="AF180" s="819"/>
      <c r="AG180" s="820"/>
      <c r="AV180" s="75"/>
      <c r="AW180" s="75"/>
      <c r="AX180" s="75"/>
      <c r="AY180" s="75"/>
      <c r="AZ180" s="75"/>
      <c r="BA180" s="75"/>
      <c r="BB180" s="75"/>
      <c r="BC180" s="75"/>
      <c r="BD180" s="75"/>
      <c r="BE180" s="75"/>
      <c r="BF180" s="75"/>
      <c r="BG180" s="75"/>
      <c r="BH180" s="75"/>
      <c r="BI180" s="75"/>
      <c r="BJ180" s="75"/>
      <c r="BK180" s="75"/>
      <c r="BL180" s="75"/>
      <c r="BM180" s="75"/>
      <c r="BN180" s="75"/>
      <c r="BO180" s="75"/>
      <c r="BP180" s="75"/>
      <c r="BQ180" s="75"/>
      <c r="BR180" s="75"/>
    </row>
    <row r="181" spans="1:70" ht="30" customHeight="1" x14ac:dyDescent="0.2">
      <c r="A181" s="139"/>
      <c r="B181" s="140"/>
      <c r="C181" s="141"/>
      <c r="D181" s="142"/>
      <c r="E181" s="143"/>
      <c r="F181" s="143"/>
      <c r="G181" s="142"/>
      <c r="H181" s="144"/>
      <c r="I181" s="145"/>
      <c r="J181" s="142"/>
      <c r="K181" s="144"/>
      <c r="L181" s="145"/>
      <c r="M181" s="142"/>
      <c r="N181" s="142"/>
      <c r="O181" s="141"/>
      <c r="P181" s="141"/>
      <c r="Q181" s="141"/>
      <c r="R181" s="146"/>
      <c r="S181" s="147"/>
      <c r="T181" s="147"/>
      <c r="U181" s="148"/>
      <c r="V181" s="146"/>
      <c r="W181" s="146"/>
      <c r="X181" s="146"/>
      <c r="Y181" s="146"/>
      <c r="Z181" s="146"/>
      <c r="AA181" s="146"/>
      <c r="AB181" s="146"/>
      <c r="AC181" s="148"/>
      <c r="AD181" s="148"/>
      <c r="AE181" s="141"/>
      <c r="AF181" s="148"/>
      <c r="AG181" s="149"/>
      <c r="AI181" s="88">
        <f>B181</f>
        <v>0</v>
      </c>
      <c r="AV181" s="75"/>
      <c r="AW181" s="75"/>
      <c r="AX181" s="75"/>
      <c r="AY181" s="75"/>
      <c r="AZ181" s="75"/>
      <c r="BA181" s="75"/>
      <c r="BB181" s="75"/>
      <c r="BC181" s="75"/>
      <c r="BD181" s="75"/>
      <c r="BE181" s="75"/>
      <c r="BF181" s="75"/>
      <c r="BG181" s="75"/>
      <c r="BH181" s="75"/>
      <c r="BI181" s="75"/>
      <c r="BJ181" s="75"/>
      <c r="BK181" s="75"/>
      <c r="BL181" s="75"/>
      <c r="BM181" s="75"/>
      <c r="BN181" s="75"/>
      <c r="BO181" s="75"/>
      <c r="BP181" s="75"/>
      <c r="BQ181" s="75"/>
      <c r="BR181" s="75"/>
    </row>
    <row r="182" spans="1:70" ht="30" customHeight="1" thickBot="1" x14ac:dyDescent="0.25">
      <c r="A182" s="126" t="s">
        <v>217</v>
      </c>
      <c r="B182" s="819"/>
      <c r="C182" s="819"/>
      <c r="D182" s="819"/>
      <c r="E182" s="819"/>
      <c r="F182" s="821"/>
      <c r="G182" s="822" t="s">
        <v>218</v>
      </c>
      <c r="H182" s="823"/>
      <c r="I182" s="823"/>
      <c r="J182" s="819"/>
      <c r="K182" s="819"/>
      <c r="L182" s="819"/>
      <c r="M182" s="819"/>
      <c r="N182" s="821"/>
      <c r="O182" s="822" t="s">
        <v>219</v>
      </c>
      <c r="P182" s="823"/>
      <c r="Q182" s="127"/>
      <c r="R182" s="819"/>
      <c r="S182" s="819"/>
      <c r="T182" s="819"/>
      <c r="U182" s="819"/>
      <c r="V182" s="819"/>
      <c r="W182" s="819"/>
      <c r="X182" s="819"/>
      <c r="Y182" s="819"/>
      <c r="Z182" s="819"/>
      <c r="AA182" s="819"/>
      <c r="AB182" s="819"/>
      <c r="AC182" s="819"/>
      <c r="AD182" s="819"/>
      <c r="AE182" s="819"/>
      <c r="AF182" s="819"/>
      <c r="AG182" s="820"/>
      <c r="AV182" s="75"/>
      <c r="AW182" s="75"/>
      <c r="AX182" s="75"/>
      <c r="AY182" s="75"/>
      <c r="AZ182" s="75"/>
      <c r="BA182" s="75"/>
      <c r="BB182" s="75"/>
      <c r="BC182" s="75"/>
      <c r="BD182" s="75"/>
      <c r="BE182" s="75"/>
      <c r="BF182" s="75"/>
      <c r="BG182" s="75"/>
      <c r="BH182" s="75"/>
      <c r="BI182" s="75"/>
      <c r="BJ182" s="75"/>
      <c r="BK182" s="75"/>
      <c r="BL182" s="75"/>
      <c r="BM182" s="75"/>
      <c r="BN182" s="75"/>
      <c r="BO182" s="75"/>
      <c r="BP182" s="75"/>
      <c r="BQ182" s="75"/>
      <c r="BR182" s="75"/>
    </row>
  </sheetData>
  <sheetProtection selectLockedCells="1"/>
  <mergeCells count="481">
    <mergeCell ref="A7:A10"/>
    <mergeCell ref="B8:K8"/>
    <mergeCell ref="N8:T8"/>
    <mergeCell ref="B9:K10"/>
    <mergeCell ref="N9:T10"/>
    <mergeCell ref="AA9:AC9"/>
    <mergeCell ref="AA7:AC8"/>
    <mergeCell ref="U10:W11"/>
    <mergeCell ref="X10:Z11"/>
    <mergeCell ref="AA10:AC11"/>
    <mergeCell ref="AD10:AG11"/>
    <mergeCell ref="U7:W8"/>
    <mergeCell ref="X7:Z8"/>
    <mergeCell ref="U9:W9"/>
    <mergeCell ref="X9:Z9"/>
    <mergeCell ref="AD9:AG9"/>
    <mergeCell ref="AD7:AG8"/>
    <mergeCell ref="B11:K11"/>
    <mergeCell ref="L11:M11"/>
    <mergeCell ref="N11:T11"/>
    <mergeCell ref="N2:Y2"/>
    <mergeCell ref="N3:Y3"/>
    <mergeCell ref="N4:Y4"/>
    <mergeCell ref="N5:Y5"/>
    <mergeCell ref="B7:K7"/>
    <mergeCell ref="L7:M10"/>
    <mergeCell ref="N7:T7"/>
    <mergeCell ref="G13:I13"/>
    <mergeCell ref="J13:L13"/>
    <mergeCell ref="A12:A14"/>
    <mergeCell ref="B12:B14"/>
    <mergeCell ref="C12:C14"/>
    <mergeCell ref="D12:D14"/>
    <mergeCell ref="V13:V14"/>
    <mergeCell ref="T12:T14"/>
    <mergeCell ref="U12:W12"/>
    <mergeCell ref="W13:W14"/>
    <mergeCell ref="E12:F13"/>
    <mergeCell ref="G12:L12"/>
    <mergeCell ref="M12:M14"/>
    <mergeCell ref="N12:N14"/>
    <mergeCell ref="H14:I14"/>
    <mergeCell ref="K14:L14"/>
    <mergeCell ref="O12:O14"/>
    <mergeCell ref="P12:P14"/>
    <mergeCell ref="R12:R14"/>
    <mergeCell ref="S12:S14"/>
    <mergeCell ref="Q12:Q14"/>
    <mergeCell ref="U13:U14"/>
    <mergeCell ref="AE12:AE14"/>
    <mergeCell ref="O68:P68"/>
    <mergeCell ref="R72:AG72"/>
    <mergeCell ref="O64:P64"/>
    <mergeCell ref="O60:P60"/>
    <mergeCell ref="O56:P56"/>
    <mergeCell ref="O52:P52"/>
    <mergeCell ref="AF12:AF14"/>
    <mergeCell ref="AG12:AG14"/>
    <mergeCell ref="X12:AB12"/>
    <mergeCell ref="X13:X14"/>
    <mergeCell ref="Y13:Y14"/>
    <mergeCell ref="AC12:AC14"/>
    <mergeCell ref="AD12:AD14"/>
    <mergeCell ref="Z13:Z14"/>
    <mergeCell ref="AA13:AA14"/>
    <mergeCell ref="AB13:AB14"/>
    <mergeCell ref="R68:AG68"/>
    <mergeCell ref="R64:AG64"/>
    <mergeCell ref="R60:AG60"/>
    <mergeCell ref="R56:AG56"/>
    <mergeCell ref="O48:P48"/>
    <mergeCell ref="R48:AG48"/>
    <mergeCell ref="O44:P44"/>
    <mergeCell ref="B70:F70"/>
    <mergeCell ref="G70:I70"/>
    <mergeCell ref="J70:N70"/>
    <mergeCell ref="O70:P70"/>
    <mergeCell ref="R70:AG70"/>
    <mergeCell ref="B68:F68"/>
    <mergeCell ref="G68:I68"/>
    <mergeCell ref="J68:N68"/>
    <mergeCell ref="R76:AG76"/>
    <mergeCell ref="R74:AG74"/>
    <mergeCell ref="B72:F72"/>
    <mergeCell ref="G72:I72"/>
    <mergeCell ref="J72:N72"/>
    <mergeCell ref="B74:F74"/>
    <mergeCell ref="G74:I74"/>
    <mergeCell ref="J74:N74"/>
    <mergeCell ref="O74:P74"/>
    <mergeCell ref="O72:P72"/>
    <mergeCell ref="G80:I80"/>
    <mergeCell ref="J80:N80"/>
    <mergeCell ref="O80:P80"/>
    <mergeCell ref="B78:F78"/>
    <mergeCell ref="G78:I78"/>
    <mergeCell ref="J78:N78"/>
    <mergeCell ref="O78:P78"/>
    <mergeCell ref="R78:AG78"/>
    <mergeCell ref="B76:F76"/>
    <mergeCell ref="G76:I76"/>
    <mergeCell ref="J76:N76"/>
    <mergeCell ref="O76:P76"/>
    <mergeCell ref="B60:F60"/>
    <mergeCell ref="G60:I60"/>
    <mergeCell ref="J60:N60"/>
    <mergeCell ref="R92:AG92"/>
    <mergeCell ref="R88:AG88"/>
    <mergeCell ref="B90:F90"/>
    <mergeCell ref="G90:I90"/>
    <mergeCell ref="J90:N90"/>
    <mergeCell ref="O90:P90"/>
    <mergeCell ref="R90:AG90"/>
    <mergeCell ref="B88:F88"/>
    <mergeCell ref="G88:I88"/>
    <mergeCell ref="J88:N88"/>
    <mergeCell ref="O88:P88"/>
    <mergeCell ref="B86:F86"/>
    <mergeCell ref="G86:I86"/>
    <mergeCell ref="J86:N86"/>
    <mergeCell ref="O86:P86"/>
    <mergeCell ref="R86:AG86"/>
    <mergeCell ref="B84:F84"/>
    <mergeCell ref="G84:I84"/>
    <mergeCell ref="J84:N84"/>
    <mergeCell ref="O84:P84"/>
    <mergeCell ref="B66:F66"/>
    <mergeCell ref="B92:F92"/>
    <mergeCell ref="G92:I92"/>
    <mergeCell ref="J92:N92"/>
    <mergeCell ref="O92:P92"/>
    <mergeCell ref="B62:F62"/>
    <mergeCell ref="G62:I62"/>
    <mergeCell ref="J62:N62"/>
    <mergeCell ref="O62:P62"/>
    <mergeCell ref="R62:AG62"/>
    <mergeCell ref="G66:I66"/>
    <mergeCell ref="J66:N66"/>
    <mergeCell ref="O66:P66"/>
    <mergeCell ref="R66:AG66"/>
    <mergeCell ref="B64:F64"/>
    <mergeCell ref="G64:I64"/>
    <mergeCell ref="J64:N64"/>
    <mergeCell ref="R84:AG84"/>
    <mergeCell ref="R80:AG80"/>
    <mergeCell ref="B82:F82"/>
    <mergeCell ref="G82:I82"/>
    <mergeCell ref="J82:N82"/>
    <mergeCell ref="O82:P82"/>
    <mergeCell ref="R82:AG82"/>
    <mergeCell ref="B80:F80"/>
    <mergeCell ref="B58:F58"/>
    <mergeCell ref="G58:I58"/>
    <mergeCell ref="J58:N58"/>
    <mergeCell ref="O58:P58"/>
    <mergeCell ref="R58:AG58"/>
    <mergeCell ref="B56:F56"/>
    <mergeCell ref="G56:I56"/>
    <mergeCell ref="J56:N56"/>
    <mergeCell ref="R100:AG100"/>
    <mergeCell ref="R96:AG96"/>
    <mergeCell ref="B98:F98"/>
    <mergeCell ref="G98:I98"/>
    <mergeCell ref="J98:N98"/>
    <mergeCell ref="O98:P98"/>
    <mergeCell ref="R98:AG98"/>
    <mergeCell ref="B96:F96"/>
    <mergeCell ref="G96:I96"/>
    <mergeCell ref="J96:N96"/>
    <mergeCell ref="O96:P96"/>
    <mergeCell ref="B94:F94"/>
    <mergeCell ref="G94:I94"/>
    <mergeCell ref="J94:N94"/>
    <mergeCell ref="O94:P94"/>
    <mergeCell ref="R94:AG94"/>
    <mergeCell ref="B102:F102"/>
    <mergeCell ref="G102:I102"/>
    <mergeCell ref="J102:N102"/>
    <mergeCell ref="O102:P102"/>
    <mergeCell ref="R102:AG102"/>
    <mergeCell ref="B100:F100"/>
    <mergeCell ref="G100:I100"/>
    <mergeCell ref="J100:N100"/>
    <mergeCell ref="O100:P100"/>
    <mergeCell ref="R104:AG104"/>
    <mergeCell ref="B106:F106"/>
    <mergeCell ref="G106:I106"/>
    <mergeCell ref="J106:N106"/>
    <mergeCell ref="O106:P106"/>
    <mergeCell ref="R106:AG106"/>
    <mergeCell ref="B104:F104"/>
    <mergeCell ref="G104:I104"/>
    <mergeCell ref="J104:N104"/>
    <mergeCell ref="O104:P104"/>
    <mergeCell ref="R52:AG52"/>
    <mergeCell ref="B54:F54"/>
    <mergeCell ref="G54:I54"/>
    <mergeCell ref="J54:N54"/>
    <mergeCell ref="O54:P54"/>
    <mergeCell ref="R54:AG54"/>
    <mergeCell ref="B52:F52"/>
    <mergeCell ref="G52:I52"/>
    <mergeCell ref="J52:N52"/>
    <mergeCell ref="B112:F112"/>
    <mergeCell ref="G112:I112"/>
    <mergeCell ref="J112:N112"/>
    <mergeCell ref="O116:P116"/>
    <mergeCell ref="O112:P112"/>
    <mergeCell ref="R108:AG108"/>
    <mergeCell ref="B110:F110"/>
    <mergeCell ref="G110:I110"/>
    <mergeCell ref="J110:N110"/>
    <mergeCell ref="O110:P110"/>
    <mergeCell ref="R110:AG110"/>
    <mergeCell ref="B108:F108"/>
    <mergeCell ref="G108:I108"/>
    <mergeCell ref="J108:N108"/>
    <mergeCell ref="R112:AG112"/>
    <mergeCell ref="O108:P108"/>
    <mergeCell ref="B50:F50"/>
    <mergeCell ref="G50:I50"/>
    <mergeCell ref="J50:N50"/>
    <mergeCell ref="O50:P50"/>
    <mergeCell ref="R50:AG50"/>
    <mergeCell ref="B48:F48"/>
    <mergeCell ref="G48:I48"/>
    <mergeCell ref="J48:N48"/>
    <mergeCell ref="O120:P120"/>
    <mergeCell ref="R116:AG116"/>
    <mergeCell ref="B118:F118"/>
    <mergeCell ref="G118:I118"/>
    <mergeCell ref="J118:N118"/>
    <mergeCell ref="O118:P118"/>
    <mergeCell ref="R118:AG118"/>
    <mergeCell ref="B116:F116"/>
    <mergeCell ref="G116:I116"/>
    <mergeCell ref="J116:N116"/>
    <mergeCell ref="R120:AG120"/>
    <mergeCell ref="B114:F114"/>
    <mergeCell ref="G114:I114"/>
    <mergeCell ref="J114:N114"/>
    <mergeCell ref="O114:P114"/>
    <mergeCell ref="R114:AG114"/>
    <mergeCell ref="B122:F122"/>
    <mergeCell ref="G122:I122"/>
    <mergeCell ref="J122:N122"/>
    <mergeCell ref="O122:P122"/>
    <mergeCell ref="R122:AG122"/>
    <mergeCell ref="B120:F120"/>
    <mergeCell ref="G120:I120"/>
    <mergeCell ref="J120:N120"/>
    <mergeCell ref="O124:P124"/>
    <mergeCell ref="R124:AG124"/>
    <mergeCell ref="R44:AG44"/>
    <mergeCell ref="B46:F46"/>
    <mergeCell ref="G46:I46"/>
    <mergeCell ref="J46:N46"/>
    <mergeCell ref="O46:P46"/>
    <mergeCell ref="R46:AG46"/>
    <mergeCell ref="B44:F44"/>
    <mergeCell ref="G44:I44"/>
    <mergeCell ref="J44:N44"/>
    <mergeCell ref="B126:F126"/>
    <mergeCell ref="G126:I126"/>
    <mergeCell ref="J126:N126"/>
    <mergeCell ref="O126:P126"/>
    <mergeCell ref="R126:AG126"/>
    <mergeCell ref="B124:F124"/>
    <mergeCell ref="G124:I124"/>
    <mergeCell ref="J124:N124"/>
    <mergeCell ref="R128:AG128"/>
    <mergeCell ref="B130:F130"/>
    <mergeCell ref="G130:I130"/>
    <mergeCell ref="J130:N130"/>
    <mergeCell ref="O130:P130"/>
    <mergeCell ref="R130:AG130"/>
    <mergeCell ref="B128:F128"/>
    <mergeCell ref="G128:I128"/>
    <mergeCell ref="J128:N128"/>
    <mergeCell ref="O128:P128"/>
    <mergeCell ref="R40:AG40"/>
    <mergeCell ref="B42:F42"/>
    <mergeCell ref="G42:I42"/>
    <mergeCell ref="J42:N42"/>
    <mergeCell ref="O42:P42"/>
    <mergeCell ref="R42:AG42"/>
    <mergeCell ref="B40:F40"/>
    <mergeCell ref="G40:I40"/>
    <mergeCell ref="J40:N40"/>
    <mergeCell ref="O40:P40"/>
    <mergeCell ref="R132:AG132"/>
    <mergeCell ref="B134:F134"/>
    <mergeCell ref="G134:I134"/>
    <mergeCell ref="J134:N134"/>
    <mergeCell ref="O134:P134"/>
    <mergeCell ref="R134:AG134"/>
    <mergeCell ref="B132:F132"/>
    <mergeCell ref="G132:I132"/>
    <mergeCell ref="J132:N132"/>
    <mergeCell ref="O132:P132"/>
    <mergeCell ref="R136:AG136"/>
    <mergeCell ref="B138:F138"/>
    <mergeCell ref="G138:I138"/>
    <mergeCell ref="J138:N138"/>
    <mergeCell ref="O138:P138"/>
    <mergeCell ref="R138:AG138"/>
    <mergeCell ref="B136:F136"/>
    <mergeCell ref="G136:I136"/>
    <mergeCell ref="J136:N136"/>
    <mergeCell ref="O136:P136"/>
    <mergeCell ref="R36:AG36"/>
    <mergeCell ref="B38:F38"/>
    <mergeCell ref="G38:I38"/>
    <mergeCell ref="J38:N38"/>
    <mergeCell ref="O38:P38"/>
    <mergeCell ref="R38:AG38"/>
    <mergeCell ref="B36:F36"/>
    <mergeCell ref="G36:I36"/>
    <mergeCell ref="J36:N36"/>
    <mergeCell ref="O36:P36"/>
    <mergeCell ref="R140:AG140"/>
    <mergeCell ref="B142:F142"/>
    <mergeCell ref="G142:I142"/>
    <mergeCell ref="J142:N142"/>
    <mergeCell ref="O142:P142"/>
    <mergeCell ref="R142:AG142"/>
    <mergeCell ref="B140:F140"/>
    <mergeCell ref="G140:I140"/>
    <mergeCell ref="J140:N140"/>
    <mergeCell ref="O140:P140"/>
    <mergeCell ref="R144:AG144"/>
    <mergeCell ref="B146:F146"/>
    <mergeCell ref="G146:I146"/>
    <mergeCell ref="J146:N146"/>
    <mergeCell ref="O146:P146"/>
    <mergeCell ref="R146:AG146"/>
    <mergeCell ref="B144:F144"/>
    <mergeCell ref="G144:I144"/>
    <mergeCell ref="J144:N144"/>
    <mergeCell ref="O144:P144"/>
    <mergeCell ref="R32:AG32"/>
    <mergeCell ref="B34:F34"/>
    <mergeCell ref="G34:I34"/>
    <mergeCell ref="J34:N34"/>
    <mergeCell ref="O34:P34"/>
    <mergeCell ref="R34:AG34"/>
    <mergeCell ref="B32:F32"/>
    <mergeCell ref="G32:I32"/>
    <mergeCell ref="J32:N32"/>
    <mergeCell ref="O32:P32"/>
    <mergeCell ref="R148:AG148"/>
    <mergeCell ref="B150:F150"/>
    <mergeCell ref="G150:I150"/>
    <mergeCell ref="J150:N150"/>
    <mergeCell ref="O150:P150"/>
    <mergeCell ref="R150:AG150"/>
    <mergeCell ref="B148:F148"/>
    <mergeCell ref="G148:I148"/>
    <mergeCell ref="J148:N148"/>
    <mergeCell ref="O148:P148"/>
    <mergeCell ref="R152:AG152"/>
    <mergeCell ref="B154:F154"/>
    <mergeCell ref="G154:I154"/>
    <mergeCell ref="J154:N154"/>
    <mergeCell ref="O154:P154"/>
    <mergeCell ref="R154:AG154"/>
    <mergeCell ref="B152:F152"/>
    <mergeCell ref="G152:I152"/>
    <mergeCell ref="J152:N152"/>
    <mergeCell ref="O152:P152"/>
    <mergeCell ref="R28:AG28"/>
    <mergeCell ref="B30:F30"/>
    <mergeCell ref="G30:I30"/>
    <mergeCell ref="J30:N30"/>
    <mergeCell ref="O30:P30"/>
    <mergeCell ref="R30:AG30"/>
    <mergeCell ref="B28:F28"/>
    <mergeCell ref="G28:I28"/>
    <mergeCell ref="J28:N28"/>
    <mergeCell ref="O28:P28"/>
    <mergeCell ref="R156:AG156"/>
    <mergeCell ref="B158:F158"/>
    <mergeCell ref="G158:I158"/>
    <mergeCell ref="J158:N158"/>
    <mergeCell ref="O158:P158"/>
    <mergeCell ref="R158:AG158"/>
    <mergeCell ref="B156:F156"/>
    <mergeCell ref="G156:I156"/>
    <mergeCell ref="J156:N156"/>
    <mergeCell ref="O156:P156"/>
    <mergeCell ref="R160:AG160"/>
    <mergeCell ref="B162:F162"/>
    <mergeCell ref="G162:I162"/>
    <mergeCell ref="J162:N162"/>
    <mergeCell ref="O162:P162"/>
    <mergeCell ref="R162:AG162"/>
    <mergeCell ref="B160:F160"/>
    <mergeCell ref="G160:I160"/>
    <mergeCell ref="J160:N160"/>
    <mergeCell ref="O160:P160"/>
    <mergeCell ref="R24:AG24"/>
    <mergeCell ref="B26:F26"/>
    <mergeCell ref="G26:I26"/>
    <mergeCell ref="J26:N26"/>
    <mergeCell ref="O26:P26"/>
    <mergeCell ref="R26:AG26"/>
    <mergeCell ref="B24:F24"/>
    <mergeCell ref="G24:I24"/>
    <mergeCell ref="J24:N24"/>
    <mergeCell ref="O24:P24"/>
    <mergeCell ref="R164:AG164"/>
    <mergeCell ref="B166:F166"/>
    <mergeCell ref="G166:I166"/>
    <mergeCell ref="J166:N166"/>
    <mergeCell ref="O166:P166"/>
    <mergeCell ref="R166:AG166"/>
    <mergeCell ref="B164:F164"/>
    <mergeCell ref="G164:I164"/>
    <mergeCell ref="J164:N164"/>
    <mergeCell ref="O164:P164"/>
    <mergeCell ref="R168:AG168"/>
    <mergeCell ref="B170:F170"/>
    <mergeCell ref="G170:I170"/>
    <mergeCell ref="J170:N170"/>
    <mergeCell ref="O170:P170"/>
    <mergeCell ref="R170:AG170"/>
    <mergeCell ref="B168:F168"/>
    <mergeCell ref="G168:I168"/>
    <mergeCell ref="J168:N168"/>
    <mergeCell ref="O168:P168"/>
    <mergeCell ref="R20:AG20"/>
    <mergeCell ref="B22:F22"/>
    <mergeCell ref="G22:I22"/>
    <mergeCell ref="J22:N22"/>
    <mergeCell ref="O22:P22"/>
    <mergeCell ref="R22:AG22"/>
    <mergeCell ref="B20:F20"/>
    <mergeCell ref="G20:I20"/>
    <mergeCell ref="J20:N20"/>
    <mergeCell ref="O20:P20"/>
    <mergeCell ref="J178:N178"/>
    <mergeCell ref="O178:P178"/>
    <mergeCell ref="R178:AG178"/>
    <mergeCell ref="B176:F176"/>
    <mergeCell ref="G176:I176"/>
    <mergeCell ref="J176:N176"/>
    <mergeCell ref="O176:P176"/>
    <mergeCell ref="R172:AG172"/>
    <mergeCell ref="B174:F174"/>
    <mergeCell ref="G174:I174"/>
    <mergeCell ref="J174:N174"/>
    <mergeCell ref="O174:P174"/>
    <mergeCell ref="R174:AG174"/>
    <mergeCell ref="B172:F172"/>
    <mergeCell ref="G172:I172"/>
    <mergeCell ref="J172:N172"/>
    <mergeCell ref="O172:P172"/>
    <mergeCell ref="AC2:AF6"/>
    <mergeCell ref="R180:AG180"/>
    <mergeCell ref="B182:F182"/>
    <mergeCell ref="G182:I182"/>
    <mergeCell ref="J182:N182"/>
    <mergeCell ref="O182:P182"/>
    <mergeCell ref="R182:AG182"/>
    <mergeCell ref="B180:F180"/>
    <mergeCell ref="G180:I180"/>
    <mergeCell ref="J180:N180"/>
    <mergeCell ref="O180:P180"/>
    <mergeCell ref="B16:F16"/>
    <mergeCell ref="J16:N16"/>
    <mergeCell ref="R16:AG16"/>
    <mergeCell ref="R18:AG18"/>
    <mergeCell ref="J18:N18"/>
    <mergeCell ref="B18:F18"/>
    <mergeCell ref="G18:I18"/>
    <mergeCell ref="O18:P18"/>
    <mergeCell ref="G16:I16"/>
    <mergeCell ref="O16:P16"/>
    <mergeCell ref="R176:AG176"/>
    <mergeCell ref="B178:F178"/>
    <mergeCell ref="G178:I178"/>
  </mergeCells>
  <phoneticPr fontId="20" type="noConversion"/>
  <dataValidations xWindow="58" yWindow="417" count="40">
    <dataValidation type="list" showInputMessage="1" showErrorMessage="1" errorTitle="Incorrect Door Thickness Input" error="Input The Correct Door Thickness Here._x000a__x000a_Please Use The Drop-Down List For Assistance." promptTitle="Door Thickness" prompt="Please Input The Door Thickness Here._x000a__x000a_Use The Drop-Down List For Assistance." sqref="D15 D177 D175 D179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81" xr:uid="{00000000-0002-0000-0A00-000000000000}">
      <formula1>"4,8"</formula1>
    </dataValidation>
    <dataValidation type="list" showInputMessage="1" showErrorMessage="1" errorTitle="Incorrect Frame Gage Input" error="Input The Correct Gage Of The Frame Material Here._x000a__x000a_Please Use The Drop-Down List for Assistance." promptTitle="Gage of Frame Material" prompt="Please Input The Gage Of The Frame Material Here._x000a__x000a_Use The Drop-Down List For Assistance." sqref="N181 N177 N175 N179 N17 N19 N21 N23 N25 N27 N29 N31 N33 N35 N37 N39 N41 N43 N45 N47 N49 N51 N53 N55 N57 N59 N61 N63 N65 N67 N69 N71 N73 N75 N77 N79 N81 N83 N85 N87 N89 N91 N93 N95 N97 N99 N101 N103 N105 N107 N109 N111 N113 N115 N117 N119 N121 N123 N125 N127 N129 N131 N133 N135 N137 N139 N141 N143 N145 N147 N149 N151 N153 N155 N157 N159 N161 N163 N165 N167 N169 N171 N173" xr:uid="{00000000-0002-0000-0A00-000001000000}">
      <formula1>"18,16,14"</formula1>
    </dataValidation>
    <dataValidation type="list" showInputMessage="1" showErrorMessage="1" errorTitle="Incorrect Frame Mat'l. Type" error="Input The Correct Frame Material Type Here._x000a__x000a_Please Use The Drop-Down List For Assistance." promptTitle="Frame Material Type" prompt="Please Input Frame Material Type Here._x000a__x000a_Use Drop-Down List For Assistance." sqref="O15 O177 O175 O179 O17 O19 O21 O23 O25 O27 O29 O31 O33 O35 O37 O39 O41 O43 O45 O47 O49 O51 O53 O55 O57 O59 O61 O63 O65 O67 O69 O71 O73 O75 O77 O79 O81 O83 O85 O87 O89 O91 O93 O95 O97 O99 O101 O103 O105 O107 O109 O111 O113 O115 O117 O119 O121 O123 O125 O127 O129 O131 O133 O135 O137 O139 O141 O143 O145 O147 O149 O151 O153 O155 O157 O159 O161 O163 O165 O167 O169 O171 O173 O181" xr:uid="{00000000-0002-0000-0A00-000002000000}">
      <formula1>"CRS,A60,G90"</formula1>
    </dataValidation>
    <dataValidation type="list" showInputMessage="1" showErrorMessage="1" errorTitle="Incorrect Frame Height Input" error="Input The Correct Nominal Frame Height In &quot;Feet&quot; Here._x000a__x000a_Please Use The Drop-Down List For Assistance." promptTitle="Nominal Frame Height - Feet" prompt="Please Input The Nominal Frame Height In &quot;Feet&quot; Here._x000a__x000a_Use The Drop-Down List For Assistance." sqref="J15 J177 J175 J179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81" xr:uid="{00000000-0002-0000-0A00-000003000000}">
      <formula1>"1,2,3,4,5,6,7,8,9,10"</formula1>
    </dataValidation>
    <dataValidation type="list" showInputMessage="1" showErrorMessage="1" errorTitle="Incorrect Frame Height Input" error="Input The Correct Nominal Frame Height In &quot;Inches&quot; Here._x000a__x000a_Please Use The Drop-Down List For Assistance." promptTitle="Nominal Frame Height - Inches" prompt="Please Input The Nominal Frame Height In &quot;Inches&quot; Here._x000a__x000a_Use The Drop-Down List For Assistance." sqref="K15 K177 K175 K179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81" xr:uid="{00000000-0002-0000-0A00-000004000000}">
      <formula1>"0,1,2,3,4,5,6,7,8,9,10,11"</formula1>
    </dataValidation>
    <dataValidation type="list" operator="greaterThan" showInputMessage="1" showErrorMessage="1" errorTitle="Incorrect Frame Handing Input" error="Input The Handing Of The Frame Here._x000a__x000a_Please Use The Drop-Down List For Assistance." promptTitle="Frame Handing" prompt="Please Input The Handing Of The Frame Here._x000a__x000a_Use The Drop-Down List For Assistance." sqref="M181 M177 M175 M179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xr:uid="{00000000-0002-0000-0A00-000005000000}">
      <formula1>"RH,LH,DS,NH"</formula1>
    </dataValidation>
    <dataValidation type="list" showInputMessage="1" showErrorMessage="1" errorTitle="Incorrect Hinge Type Input" error="Input The Correct Hinge Type Here._x000a__x000a_Please Use The Drop-Down List For Assistance." promptTitle="Hinge Type" prompt="Please Input The Hinge Type Here._x000a__x000a_Use The Drop-Down List For Assistance._x000a__x000a_Republic's Standard Hinge Prep. Is For 4-1/2&quot; Standard Weight Hinges." sqref="U181 U175 U173 U177 U179 U171 U19 U21 U23 U25 U27 U29 U31 U33 U35 U37 U39 U41 U43 U45 U47 U49 U51 U53 U55 U57 U59 U61 U63 U65 U67 U69 U71 U73 U75 U77 U79 U81 U83 U85 U87 U89 U91 U93 U95 U97 U99 U101 U103 U105 U107 U109 U111 U113 U115 U117 U119 U121 U123 U125 U127 U129 U131 U133 U135 U137 U139 U141 U143 U145 U147 U149 U151 U153 U155 U157 U159 U161 U163 U165 U167 U169" xr:uid="{00000000-0002-0000-0A00-000006000000}">
      <formula1>"3-1/2,4,4-1/2S,4-1/2H,5S,5H,OH,UNIFIT,SEE NOTES"</formula1>
    </dataValidation>
    <dataValidation type="list" showInputMessage="1" showErrorMessage="1" errorTitle="Incorrect Manufacturer Input" error="Input The Correct Lock Manufacturer Here._x000a__x000a_Please Use The Drop-Down List For Assistance." promptTitle="Hardware Manufacturer" prompt="Please Input The Hardware Manufacturer Here._x000a__x000a_Use The Drop-Down List For Assistance." sqref="Y15 Y177 Y175 Y179 Y17 Y19 Y21 Y23 Y25 Y27 Y29 Y31 Y33 Y35 Y37 Y39 Y41 Y43 Y45 Y47 Y49 Y51 Y53 Y55 Y57 Y59 Y61 Y63 Y65 Y67 Y69 Y71 Y73 Y75 Y77 Y79 Y81 Y83 Y85 Y87 Y89 Y91 Y93 Y95 Y97 Y99 Y101 Y103 Y105 Y107 Y109 Y111 Y113 Y115 Y117 Y119 Y121 Y123 Y125 Y127 Y129 Y131 Y133 Y135 Y137 Y139 Y141 Y143 Y145 Y147 Y149 Y151 Y153 Y155 Y157 Y159 Y161 Y163 Y165 Y167 Y169 Y171 Y173 Y181" xr:uid="{00000000-0002-0000-0A00-000007000000}">
      <formula1>"SCH,A-RITE,F/A,VON DUP,YALE,SEE NOTES"</formula1>
    </dataValidation>
    <dataValidation showDropDown="1" showInputMessage="1" showErrorMessage="1" promptTitle="Strike Mfg Model Number" prompt="Please Input The Strike Mfg Model Number Here." sqref="Z15 Z177 Z175 Z179 Z17 Z19 Z21 Z23 Z25 Z27 Z29 Z31 Z33 Z35 Z37 Z39 Z41 Z43 Z45 Z47 Z49 Z51 Z53 Z55 Z57 Z59 Z61 Z63 Z65 Z67 Z69 Z71 Z73 Z75 Z77 Z79 Z81 Z83 Z85 Z87 Z89 Z91 Z93 Z95 Z97 Z99 Z101 Z103 Z105 Z107 Z109 Z111 Z113 Z115 Z117 Z119 Z121 Z123 Z125 Z127 Z129 Z131 Z133 Z135 Z137 Z139 Z141 Z143 Z145 Z147 Z149 Z151 Z153 Z155 Z157 Z159 Z161 Z163 Z165 Z167 Z169 Z171 Z173 Z181" xr:uid="{00000000-0002-0000-0A00-000008000000}"/>
    <dataValidation type="list" showInputMessage="1" showErrorMessage="1" errorTitle="Incorrect Reinforcement Type" error="Input The Correct Reinforcement Type Here._x000a__x000a_Please Use The Drop-Down List For Assistance." promptTitle="Reinforcement Type" prompt="Please Input The Reinforcement Type Here._x000a__x000a_Use The Drop-Down List For Assistance." sqref="AD15 AD177 AD175 AD179 AD17 AD19 AD21 AD23 AD25 AD27 AD29 AD31 AD33 AD35 AD37 AD39 AD41 AD43 AD45 AD47 AD49 AD51 AD53 AD55 AD57 AD59 AD61 AD63 AD65 AD67 AD69 AD71 AD73 AD75 AD77 AD79 AD81 AD83 AD85 AD87 AD89 AD91 AD93 AD95 AD97 AD99 AD101 AD103 AD105 AD107 AD109 AD111 AD113 AD115 AD117 AD119 AD121 AD123 AD125 AD127 AD129 AD131 AD133 AD135 AD137 AD139 AD141 AD143 AD145 AD147 AD149 AD151 AD153 AD155 AD157 AD159 AD161 AD163 AD165 AD167 AD169 AD171 AD173 AD181" xr:uid="{00000000-0002-0000-0A00-000009000000}">
      <formula1>"------,CR,PACR,CR &amp; PACR,SEE NOTES"</formula1>
    </dataValidation>
    <dataValidation type="list" showInputMessage="1" showErrorMessage="1" errorTitle="Incorrect Fire Labeling Type" error="Input The Correct Fire Labeling Type Here._x000a__x000a_Please Use The Drop-Down List For Assistance." promptTitle="Fire Labeling Type" prompt="Please Input The Fire Labeling Type Here._x000a__x000a_Use The Drop-Down List For Assistance." sqref="E15 E177 E175 E179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 E161 E163 E165 E167 E169 E171 E173 E181" xr:uid="{00000000-0002-0000-0A00-00000A000000}">
      <formula1>"----,UL,UL-M,WH"</formula1>
    </dataValidation>
    <dataValidation type="list" showInputMessage="1" showErrorMessage="1" errorTitle="Incorrect Dutch Frame # of Hngs" error="Input The Correct Number of Dutch Door Frame Hinges Here._x000a__x000a_Please Use The Drop-Down List For Assistance." promptTitle="Number of Dutch Frame Hinges" prompt="Please Input The Number of Dutch Frame Hinges Here._x000a__x000a_Use The Drop-Down List For Assistance." sqref="AF15 AF177 AF175 AF179 AF17 AF19 AF21 AF23 AF25 AF27 AF29 AF31 AF33 AF35 AF37 AF39 AF41 AF43 AF45 AF47 AF49 AF51 AF53 AF55 AF57 AF59 AF61 AF63 AF65 AF67 AF69 AF71 AF73 AF75 AF77 AF79 AF81 AF83 AF85 AF87 AF89 AF91 AF93 AF95 AF97 AF99 AF101 AF103 AF105 AF107 AF109 AF111 AF113 AF115 AF117 AF119 AF121 AF123 AF125 AF127 AF129 AF131 AF133 AF135 AF137 AF139 AF141 AF143 AF145 AF147 AF149 AF151 AF153 AF155 AF157 AF159 AF161 AF163 AF165 AF167 AF169 AF171 AF173 AF181" xr:uid="{00000000-0002-0000-0A00-00000B000000}">
      <formula1>"-------,2,4,5,SEE NOTES"</formula1>
    </dataValidation>
    <dataValidation allowBlank="1" showInputMessage="1" showErrorMessage="1" promptTitle="Item Or Mark Number" prompt="Please Input The &quot;Item Number&quot; Or &quot;Mark Numbers&quot; Here._x000a__x000a_Approximately (4) Mark Numbers Will Fit In The Space Provided" sqref="A15 A177 A175 A179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81" xr:uid="{00000000-0002-0000-0A00-00000C000000}"/>
    <dataValidation type="list" showInputMessage="1" showErrorMessage="1" errorTitle="Incorrect Dead Lock Loc." error="Input The Correct Deadlock Location Here._x000a__x000a_Please Use The Drop-Down List For Assistance." promptTitle="Deadlock Location" prompt="Please Input The Deadlock Location Here._x000a__x000a_Use The Drop-Down List For Assistance._x000a__x000a_The Deadlock Prep Will Consist Of A Govt. 161 Prep Unless Otherwise Specified In The Notes." sqref="AC15 AC177 AC175 AC179 AC17 AC19 AC21 AC23 AC25 AC27 AC29 AC31 AC33 AC35 AC37 AC39 AC41 AC43 AC45 AC47 AC49 AC51 AC53 AC55 AC57 AC59 AC61 AC63 AC65 AC67 AC69 AC71 AC73 AC75 AC77 AC79 AC81 AC83 AC85 AC87 AC89 AC91 AC93 AC95 AC97 AC99 AC101 AC103 AC105 AC107 AC109 AC111 AC113 AC115 AC117 AC119 AC121 AC123 AC125 AC127 AC129 AC131 AC133 AC135 AC137 AC139 AC141 AC143 AC145 AC147 AC149 AC151 AC153 AC155 AC157 AC159 AC161 AC163 AC165 AC167 AC169 AC171 AC173 AC181" xr:uid="{00000000-0002-0000-0A00-00000D000000}">
      <formula1>"----,48"" AFF,60"" AFF,SEE NOTES"</formula1>
    </dataValidation>
    <dataValidation type="list" showInputMessage="1" showErrorMessage="1" errorTitle="Incorrect Hinge &amp; Lock Loc." error="Input The Correct Manufacturer's Hinge Locations Here._x000a__x000a_Please Use The Drop-Down List For Assistance." promptTitle="Hinge Locations" prompt="Please Input The Manufacturer's Hinge Locations Here._x000a__x000a_Use The Drop-Down List For Assistance." sqref="W15 W177 W175 W179 W17 W19 W21 W23 W25 W27 W29 W31 W33 W35 W37 W39 W41 W43 W45 W47 W49 W51 W53 W55 W57 W59 W61 W63 W65 W67 W69 W71 W73 W75 W77 W79 W81 W83 W85 W87 W89 W91 W93 W95 W97 W99 W101 W103 W105 W107 W109 W111 W113 W115 W117 W119 W121 W123 W125 W127 W129 W131 W133 W135 W137 W139 W141 W143 W145 W147 W149 W151 W153 W155 W157 W159 W161 W163 W165 W167 W169 W171 W173 W181" xr:uid="{00000000-0002-0000-0A00-00000E000000}">
      <formula1>"RBP,SEE NOTES,AW,STL,CE,CUR,BM,DS,KW,MK,PI,SM"</formula1>
    </dataValidation>
    <dataValidation type="list" showInputMessage="1" showErrorMessage="1" errorTitle="Incorrect Strike Type Input" error="Input The Correct Strike Type Here._x000a__x000a_Please Use The Drop-Down List For Assistance." promptTitle="Strike Type" prompt="Please Input The Strike Type Here._x000a__x000a_Use The Drop-Down List For Assistance." sqref="X15 X177 X175 X179 X17 X19 X21 X23 X25 X27 X29 X31 X33 X35 X37 X39 X41 X43 X45 X47 X49 X51 X53 X55 X57 X59 X61 X63 X65 X67 X69 X71 X73 X75 X77 X79 X81 X83 X85 X87 X89 X91 X93 X95 X97 X99 X101 X103 X105 X107 X109 X111 X113 X115 X117 X119 X121 X123 X125 X127 X129 X131 X133 X135 X137 X139 X141 X143 X145 X147 X149 X151 X153 X155 X157 X159 X161 X163 X165 X167 X169 X171 X173 X181" xr:uid="{00000000-0002-0000-0A00-00000F000000}">
      <formula1>"478,234,234DS,ESTK,OS,CONC-VROD,FBR,FBA,SEE NOTES"</formula1>
    </dataValidation>
    <dataValidation showInputMessage="1" showErrorMessage="1" errorTitle="Incorrect Hinge &amp; Lock Loc." error="Input The Correct Manufacturer's Hinge &amp; Lock Locations Here._x000a__x000a_Please Use The Drop-Down List For Assistance." promptTitle="Strike Location" prompt="Please Input The Strike Location Here._x000a__x000a_Republic's Standard Lock / Strike Location is 40-5/16&quot; Above The Finished Floor." sqref="AB15 AB177 AB175 AB179 AB17 AB19 AB21 AB23 AB25 AB27 AB29 AB31 AB33 AB35 AB37 AB39 AB41 AB43 AB45 AB47 AB49 AB51 AB53 AB55 AB57 AB59 AB61 AB63 AB65 AB67 AB69 AB71 AB73 AB75 AB77 AB79 AB81 AB83 AB85 AB87 AB89 AB91 AB93 AB95 AB97 AB99 AB101 AB103 AB105 AB107 AB109 AB111 AB113 AB115 AB117 AB119 AB121 AB123 AB125 AB127 AB129 AB131 AB133 AB135 AB137 AB139 AB141 AB143 AB145 AB147 AB149 AB151 AB153 AB155 AB157 AB159 AB161 AB163 AB165 AB167 AB169 AB171 AB173 AB181" xr:uid="{00000000-0002-0000-0A00-000010000000}"/>
    <dataValidation type="list" showInputMessage="1" showErrorMessage="1" errorTitle="Incorrect Frame Height Input" error="Input The Correct Nominal Frame Height In &quot;Fractions Of An Inch&quot; Here._x000a__x000a_If &quot;Fractions&quot; Are Not Required, Please Leave This Space Blank._x000a__x000a_Please Use The Drop-Down List For Assistance._x000a__x000a_" promptTitle="Nominal Frame Height - Fractions" prompt="Please Input The Nominal Frame Height In &quot;Fractions Of An Inch&quot; Here._x000a__x000a_If &quot;Fractions&quot; Are Not Required, Please Leave This Space Blank._x000a__x000a_Use The Drop-Down List For Assistance." sqref="L15 L177 L175 L179 L17 L19 L21 L23 L25 L27 L29 L31 L33 L35 L37 L39 L41 L43 L45 L47 L49 L51 L53 L55 L57 L59 L61 L63 L65 L67 L69 L71 L73 L75 L77 L79 L81 L83 L85 L87 L89 L91 L93 L95 L97 L99 L101 L103 L105 L107 L109 L111 L113 L115 L117 L119 L121 L123 L125 L127 L129 L131 L133 L135 L137 L139 L141 L143 L145 L147 L149 L151 L153 L155 L157 L159 L161 L163 L165 L167 L169 L171 L173 L181" xr:uid="{00000000-0002-0000-0A00-000011000000}">
      <formula1>"-----,1/16,1/8,3/16,1/4,5/16,3/8,7/16,1/2,9/16,5/8,11/16,3/4,13/16,7/8,15/16"</formula1>
    </dataValidation>
    <dataValidation type="list" showInputMessage="1" showErrorMessage="1" errorTitle="Incorrect Hourly Rating" error="Input The Correct Hourly Rating Here._x000a__x000a_Please Use The Drop-Down List For Assistance." promptTitle="Hourly Rating" prompt="Please Input The Hourly Rating Here._x000a__x000a_Use The Drop-Down List For Assistance." sqref="F15 F177 F175 F179 F17 F19 F21 F23 F25 F27 F29 F31 F33 F35 F37 F39 F41 F43 F45 F47 F49 F51 F53 F55 F57 F59 F61 F63 F65 F67 F69 F71 F73 F75 F77 F79 F81 F83 F85 F87 F89 F91 F93 F95 F97 F99 F101 F103 F105 F107 F109 F111 F113 F115 F117 F119 F121 F123 F125 F127 F129 F131 F133 F135 F137 F139 F141 F143 F145 F147 F149 F151 F153 F155 F157 F159 F161 F163 F165 F167 F169 F171 F173 F181" xr:uid="{00000000-0002-0000-0A00-000012000000}">
      <formula1>"-------,3 Hr.,1-1/2 Hr.,1 Hr.,3/4 Hr.,1/3 Hr.,20 Min.,EMBOSS"</formula1>
    </dataValidation>
    <dataValidation type="whole" operator="greaterThan" showInputMessage="1" showErrorMessage="1" errorTitle="Incorrect Frame Quantity Input" error="Input A Whole Number Larger Than &quot;0&quot;." promptTitle="Frame Quantity" prompt="Please Input The Number Of Frames You Wish To Order Here." sqref="B15 B177 B175 B179 B17 B19 B21 B23 B25 B27 B29 B31 B33 B35 B37 B39 B41 B43 B45 B47 B49 B51 B53 B55 B57 B59 B61 B63 B65 B67 B69 B71 B73 B75 B77 B79 B81 B83 B85 B87 B89 B91 B93 B95 B97 B99 B101 B103 B105 B107 B109 B111 B113 B115 B117 B119 B121 B123 B125 B127 B129 B131 B133 B135 B137 B139 B141 B143 B145 B147 B149 B151 B153 B155 B157 B159 B161 B163 B165 B167 B169 B171 B173 B181" xr:uid="{00000000-0002-0000-0A00-000013000000}">
      <formula1>0</formula1>
    </dataValidation>
    <dataValidation type="list" showInputMessage="1" showErrorMessage="1" errorTitle="Incorrect Frame Series Input" error="Input The Correct Frame Series Here._x000a__x000a_Please Use The Drop-Down List For Assistance." promptTitle="Frame Series" prompt="Please Input The Frame Series Here._x000a__x000a_Use The Drop-Down List For Assistance." sqref="C15 C177 C175 C179 C17 C19 C21 C23 C25 C27 C29 C31 C33 C35 C37 C39 C41 C43 C45 C47 C49 C51 C53 C55 C57 C59 C61 C63 C65 C67 C69 C71 C73 C75 C77 C79 C81 C83 C85 C87 C89 C91 C93 C95 C97 C99 C101 C103 C105 C107 C109 C111 C113 C115 C117 C119 C121 C123 C125 C127 C129 C131 C133 C135 C137 C139 C141 C143 C145 C147 C149 C151 C153 C155 C157 C159 C161 C163 C165 C167 C169 C171 C173 C181" xr:uid="{00000000-0002-0000-0A00-000014000000}">
      <formula1>"ME,MH,SE,SH"</formula1>
    </dataValidation>
    <dataValidation type="list" showInputMessage="1" showErrorMessage="1" errorTitle="Incorrect Frame Width Input" error="Input The Correct Nominal Frame Width In &quot;Feet&quot;  Here._x000a__x000a_Please Use The Drop-Down List For Assistance." promptTitle="Nominal Frame Width - Feet" prompt="Please Input The Nominal Frame Width In &quot;Feet&quot; Here._x000a__x000a_Use The Drop-Down List For Assistance." sqref="G15 G177 G175 G179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G167 G169 G171 G173 G181" xr:uid="{00000000-0002-0000-0A00-000015000000}">
      <formula1>"1,2,3,4,5,6,7,8,9,10"</formula1>
    </dataValidation>
    <dataValidation type="list" showInputMessage="1" showErrorMessage="1" errorTitle="Incorrect Frame Width Input" error="Input The Correct Nominal Frame Width In &quot;Inches&quot; Here._x000a__x000a_Please Use The Drop-Down List For Assistance." promptTitle="Nominal Frame Width - Inches" prompt="Please Input The Nominal Frame Width In &quot;Inches&quot; Here._x000a__x000a_Use The Drop-Down List For Assistance." sqref="H15 H177 H175 H179 H17 H19 H21 H23 H25 H27 H29 H31 H33 H35 H37 H39 H41 H43 H45 H47 H49 H51 H53 H55 H57 H59 H61 H63 H65 H67 H69 H71 H73 H75 H77 H79 H81 H83 H85 H87 H89 H91 H93 H95 H97 H99 H101 H103 H105 H107 H109 H111 H113 H115 H117 H119 H121 H123 H125 H127 H129 H131 H133 H135 H137 H139 H141 H143 H145 H147 H149 H151 H153 H155 H157 H159 H161 H163 H165 H167 H169 H171 H173 H181" xr:uid="{00000000-0002-0000-0A00-000016000000}">
      <formula1>"0,1,2,3,4,5,6,7,8,9,10,11"</formula1>
    </dataValidation>
    <dataValidation type="list" showInputMessage="1" showErrorMessage="1" errorTitle="Incorrect Frame Width Input" error="Input The Correct Nominal Frame Width In &quot;Fractions Of An Inch&quot; Here._x000a__x000a_If &quot;Fractions&quot; Are Not Required, Please Leave This Space Blank._x000a__x000a_Please Use The Drop-Down List For Assistance._x000a__x000a_" promptTitle="Nominal Frame Width - Fractions" prompt="Please Input The Nominal Frame Width In &quot;Fractions Of An Inch&quot; Here._x000a__x000a_If &quot;Fractions&quot; Are Not Required, Please Leave This Space Blank._x000a__x000a_Use The Drop-Down List For Assistance." sqref="I15 I177 I175 I179 I17 I19 I21 I23 I25 I27 I29 I31 I33 I35 I37 I39 I41 I43 I45 I47 I49 I51 I53 I55 I57 I59 I61 I63 I65 I67 I69 I71 I73 I75 I77 I79 I81 I83 I85 I87 I89 I91 I93 I95 I97 I99 I101 I103 I105 I107 I109 I111 I113 I115 I117 I119 I121 I123 I125 I127 I129 I131 I133 I135 I137 I139 I141 I143 I145 I147 I149 I151 I153 I155 I157 I159 I161 I163 I165 I167 I169 I171 I173 I181" xr:uid="{00000000-0002-0000-0A00-000017000000}">
      <formula1>"-----,1/16,1/8,3/16,1/4,5/16,3/8,7/16,1/2,9/16,5/8,11/16,3/4,13/16,7/8,15/16"</formula1>
    </dataValidation>
    <dataValidation type="list" allowBlank="1" showInputMessage="1" showErrorMessage="1" errorTitle="Profile of Frame" error="Please Input Correct Profile of Frame Here._x000a__x000a_Please Use Drop-Down List For Assistance." promptTitle="Profile of Frame" prompt="Input Profile of Frame Here._x000a__x000a_Use Drop-Down List For Assistance." sqref="R181 R177 R175 R179 R17 R19 R21 R23 R25 R27 R29 R31 R33 R35 R37 R39 R41 R43 R45 R47 R49 R51 R53 R55 R57 R59 R61 R63 R65 R67 R69 R71 R73 R75 R77 R79 R81 R83 R85 R87 R89 R91 R93 R95 R97 R99 R101 R103 R105 R107 R109 R111 R113 R115 R117 R119 R121 R123 R125 R127 R129 R131 R133 R135 R137 R139 R141 R143 R145 R147 R149 R151 R153 R155 R157 R159 R161 R163 R165 R167 R169 R171 R173" xr:uid="{00000000-0002-0000-0A00-000018000000}">
      <formula1>"UR,ER,SR,CFE,DE,CO,SEE NOTES"</formula1>
    </dataValidation>
    <dataValidation type="list" allowBlank="1" showInputMessage="1" showErrorMessage="1" errorTitle="Jamb Face" error="Input the Correct Size of The Jamb Face Here._x000a__x000a_Please Use Drop-Down List For Assistance." promptTitle="Jamb Face" prompt="Input Size of the Jamb Face Here._x000a__x000a_Use Drop-Down List for Assistance" sqref="S15 S177 S175 S179 S17 S19 S21 S23 S25 S27 S29 S31 S33 S35 S37 S39 S41 S43 S45 S47 S49 S51 S53 S55 S57 S59 S61 S63 S65 S67 S69 S71 S73 S75 S77 S79 S81 S83 S85 S87 S89 S91 S93 S95 S97 S99 S101 S103 S105 S107 S109 S111 S113 S115 S117 S119 S121 S123 S125 S127 S129 S131 S133 S135 S137 S139 S141 S143 S145 S147 S149 S151 S153 S155 S157 S159 S161 S163 S165 S167 S169 S171 S173 S181" xr:uid="{00000000-0002-0000-0A00-000019000000}">
      <formula1>"2,1,114,138,112,134,SEE NOTES"</formula1>
    </dataValidation>
    <dataValidation type="list" allowBlank="1" showInputMessage="1" showErrorMessage="1" errorTitle="Header Face" error="Input the Correct Size of The Header Face Here._x000a__x000a_Please Use Drop-Down List For Assistance." promptTitle="Header Face" prompt="Input Size of the Header Face Here._x000a__x000a_Use Drop-Down List for Assistance" sqref="T15 T177 T175 T179 T17 T19 T21 T23 T25 T27 T29 T31 T33 T35 T37 T39 T41 T43 T45 T47 T49 T51 T53 T55 T57 T59 T61 T63 T65 T67 T69 T71 T73 T75 T77 T79 T81 T83 T85 T87 T89 T91 T93 T95 T97 T99 T101 T103 T105 T107 T109 T111 T113 T115 T117 T119 T121 T123 T125 T127 T129 T131 T133 T135 T137 T139 T141 T143 T145 T147 T149 T151 T153 T155 T157 T159 T161 T163 T165 T167 T169 T171 T173 T181" xr:uid="{00000000-0002-0000-0A00-00001A000000}">
      <formula1>"2,4,1,114,138,112,134,SEE NOTES"</formula1>
    </dataValidation>
    <dataValidation type="list" showInputMessage="1" showErrorMessage="1" errorTitle="Incorrect Hinge Reinf Input" error="Input The Correct Hinge Reinforcement Here._x000a__x000a_Please Use The Drop-Down List For Assistance." promptTitle="Hinge Reinforcement" prompt="Please Input The Hinge REINF Here._x000a__x000a__x000a_Drop-Down List for Assistance  _x000a__x000a__x000a__x000a__x000a_" sqref="V181 V177 V175 V179 V17 V19 V21 V23 V25 V27 V29 V31 V33 V35 V37 V39 V41 V43 V45 V47 V49 V51 V53 V55 V57 V59 V61 V63 V65 V67 V69 V71 V73 V75 V77 V79 V81 V83 V85 V87 V89 V91 V93 V95 V97 V99 V101 V103 V105 V107 V109 V111 V113 V115 V117 V119 V121 V123 V125 V127 V129 V131 V133 V135 V137 V139 V141 V143 V145 V147 V149 V151 V153 V155 V157 V159 V161 V163 V165 V167 V169 V171 V173 V15" xr:uid="{00000000-0002-0000-0A00-00001B000000}">
      <formula1>"9G (Std),7G,SMF,SMR,SH,HF,FD,EH,AH,DA,SEE NOTES"</formula1>
    </dataValidation>
    <dataValidation type="list" allowBlank="1" showInputMessage="1" showErrorMessage="1" sqref="AG181 AG177 AG175 AG179 AG17 AG19 AG21 AG23 AG25 AG27 AG29 AG31 AG33 AG35 AG37 AG39 AG41 AG43 AG45 AG47 AG49 AG51 AG53 AG55 AG57 AG59 AG61 AG63 AG65 AG67 AG69 AG71 AG73 AG75 AG77 AG79 AG81 AG83 AG85 AG87 AG89 AG91 AG93 AG95 AG97 AG99 AG101 AG103 AG105 AG107 AG109 AG111 AG113 AG115 AG117 AG119 AG121 AG123 AG125 AG127 AG129 AG131 AG133 AG135 AG137 AG139 AG141 AG143 AG145 AG147 AG149 AG151 AG153 AG155 AG157 AG159 AG161 AG163 AG165 AG167 AG169 AG171 AG173" xr:uid="{00000000-0002-0000-0A00-00001C000000}">
      <formula1>"UB,FW,CW, KD"</formula1>
    </dataValidation>
    <dataValidation type="list" allowBlank="1" showInputMessage="1" showErrorMessage="1" promptTitle="Strike Reinforcement" prompt="Please Input The Strike Reinforcement Here." sqref="AA15 AA177 AA175 AA179 AA17 AA19 AA21 AA23 AA25 AA27 AA29 AA31 AA33 AA35 AA37 AA39 AA41 AA43 AA45 AA47 AA49 AA51 AA53 AA55 AA57 AA59 AA61 AA63 AA65 AA67 AA69 AA71 AA73 AA75 AA77 AA79 AA81 AA83 AA85 AA87 AA89 AA91 AA93 AA95 AA97 AA99 AA101 AA103 AA105 AA107 AA109 AA111 AA113 AA115 AA117 AA119 AA121 AA123 AA125 AA127 AA129 AA131 AA133 AA135 AA137 AA139 AA141 AA143 AA145 AA147 AA149 AA151 AA153 AA155 AA157 AA159 AA161 AA163 AA165 AA167 AA169 AA171 AA173 AA181" xr:uid="{00000000-0002-0000-0A00-00001D000000}">
      <formula1>"CVR,SVR,RIMRNF,SB,SEE NOTES"</formula1>
    </dataValidation>
    <dataValidation type="list" allowBlank="1" showInputMessage="1" showErrorMessage="1" errorTitle="Depth of Frame" error="Input the Correct Depth of Frame Here._x000a__x000a_Please Use Drop-Down List for Assistance" promptTitle="Depth of Frame" prompt="Please Input the Depth of the Frame Here._x000a__x000a_Use the Drop-Down List For Assistance." sqref="P15 P179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81" xr:uid="{00000000-0002-0000-0A00-00001E000000}">
      <formula1>$IV$2:$IV$98</formula1>
    </dataValidation>
    <dataValidation type="list" allowBlank="1" showInputMessage="1" showErrorMessage="1" errorTitle="Frame Type" error="Input the Correct Frame Type Here._x000a__x000a_Please Use Drop-Down List for Assistance" promptTitle="Frame Type" prompt="Please Input the Frame Type Here._x000a__x000a_Use the Drop-Down List For Assistance." sqref="Q181 Q179 Q17 Q19 Q21 Q23 Q25 Q27 Q29 Q31 Q33 Q35 Q37 Q39 Q41 Q43 Q45 Q47 Q49 Q51 Q53 Q55 Q57 Q59 Q61 Q63 Q65 Q67 Q69 Q71 Q73 Q75 Q77 Q79 Q81 Q83 Q85 Q87 Q89 Q91 Q93 Q95 Q97 Q99 Q101 Q103 Q105 Q107 Q109 Q111 Q113 Q115 Q117 Q119 Q121 Q123 Q125 Q127 Q129 Q131 Q133 Q135 Q137 Q139 Q141 Q143 Q145 Q147 Q149 Q151 Q153 Q155 Q157 Q159 Q161 Q163 Q165 Q167 Q169 Q171 Q173 Q175 Q177" xr:uid="{00000000-0002-0000-0A00-00001F000000}">
      <formula1>"PR,HD,HDD,HJ,SJ"</formula1>
    </dataValidation>
    <dataValidation type="list" allowBlank="1" showInputMessage="1" showErrorMessage="1" errorTitle="Incorrect Anchor Type" error="Please Input Correct Anchor Type Here._x000a__x000a_Please use the Drop-Down List for Assistance." promptTitle="Anchor Type" prompt="Please Choose Anchor Type Here._x000a__x000a_Use Drop-Down List for Assistance." sqref="AE181 AE17 AE19 AE21 AE23 AE25 AE27 AE29 AE31 AE33 AE35 AE37 AE39 AE41 AE43 AE45 AE47 AE49 AE51 AE53 AE55 AE57 AE59 AE61 AE63 AE65 AE67 AE69 AE71 AE73 AE75 AE77 AE79 AE81 AE83 AE85 AE87 AE89 AE91 AE93 AE95 AE97 AE99 AE101 AE103 AE105 AE107 AE109 AE111 AE113 AE115 AE117 AE119 AE121 AE123 AE125 AE127 AE129 AE131 AE133 AE135 AE137 AE139 AE141 AE143 AE145 AE147 AE149 AE151 AE153 AE155 AE157 AE159 AE161 AE163 AE165 AE167 AE169 AE171 AE173 AE175 AE177 AE179 AE15" xr:uid="{00000000-0002-0000-0A00-000020000000}">
      <formula1>"SS,WS,DWS,WMA,POA,POD,PA,OPA,PDO,MT"</formula1>
    </dataValidation>
    <dataValidation type="list" showInputMessage="1" showErrorMessage="1" errorTitle="Incorrect Frame Gage Input" error="Input The Correct Gage Of The Frame Material Here._x000a__x000a_Please Use The Drop-Down List for Assistance." promptTitle="Gage of Frame Material" prompt="Please Input The Gage Of The Frame Material Here._x000a__x000a_Use The Drop-Down List For Assistance." sqref="N15" xr:uid="{00000000-0002-0000-0A00-000021000000}">
      <formula1>"16,14,12"</formula1>
    </dataValidation>
    <dataValidation type="list" allowBlank="1" showInputMessage="1" showErrorMessage="1" errorTitle="Frame Type" error="Input the Correct Frame Type Here._x000a__x000a_Please Use Drop-Down List for Assistance" promptTitle="Frame Type" prompt="Please Input the Frame Type Here._x000a__x000a_Use the Drop-Down List For Assistance." sqref="Q15" xr:uid="{00000000-0002-0000-0A00-000022000000}">
      <formula1>"PR,DS,HD,HDD,HJ,SJ"</formula1>
    </dataValidation>
    <dataValidation type="list" allowBlank="1" showInputMessage="1" showErrorMessage="1" errorTitle="Profile of Frame" error="Please Input Correct Profile of Frame Here._x000a__x000a_Please Use Drop-Down List For Assistance." promptTitle="Profile of Frame" prompt="Input Profile of Frame Here._x000a__x000a_Use Drop-Down List For Assistance." sqref="R15" xr:uid="{00000000-0002-0000-0A00-000023000000}">
      <formula1>"UR,ER,SR,CF,DE,CO,SEE NOTES"</formula1>
    </dataValidation>
    <dataValidation type="list" showInputMessage="1" showErrorMessage="1" errorTitle="Incorrect Hinge Type Input" error="Input The Correct Hinge Type Here._x000a__x000a_Please Use The Drop-Down List For Assistance." promptTitle="Hinge Type" prompt="Please Input The Hinge Type Here._x000a__x000a_Use The Drop-Down List For Assistance._x000a__x000a_Republic's Standard Hinge Prep. Is For 4-1/2&quot; Standard Weight Hinges." sqref="U15" xr:uid="{00000000-0002-0000-0A00-000024000000}">
      <formula1>"3-1/2,4,4-1/2S,4-1/2H,5S,5H,OH,6S,6H,8S,8H,UNIFIT,SEE NOTES"</formula1>
    </dataValidation>
    <dataValidation type="list" allowBlank="1" showInputMessage="1" showErrorMessage="1" sqref="AG15" xr:uid="{00000000-0002-0000-0A00-000025000000}">
      <formula1>"UB,FW,CW,KD"</formula1>
    </dataValidation>
    <dataValidation type="list" operator="greaterThan" showInputMessage="1" showErrorMessage="1" errorTitle="Incorrect Frame Handing Input" error="Input The Handing Of The Frame Here._x000a__x000a_Please Use The Drop-Down List For Assistance." promptTitle="Frame Handing" prompt="Please Input The Handing Of The Frame Here._x000a__x000a_Use The Drop-Down List For Assistance." sqref="M15" xr:uid="{00000000-0002-0000-0A00-000026000000}">
      <formula1>"RH,LH,DS,NH,RHRA,LHRA,BHRA"</formula1>
    </dataValidation>
    <dataValidation type="list" showInputMessage="1" showErrorMessage="1" errorTitle="Incorrect Hinge Type Input" error="Input The Correct Hinge Type Here._x000a__x000a_Please Use The Drop-Down List For Assistance." promptTitle="Hinge Type" prompt="Please Input The Hinge Type Here._x000a__x000a_Use The Drop-Down List For Assistance._x000a__x000a_Republic's Standard Hinge Prep. Is For 4-1/2&quot; Standard Weight Hinges." sqref="U17" xr:uid="{CACE3F55-70DD-4C41-9BC7-2F31D3F84B0C}">
      <formula1>"3-1/2,4,4-1/2,5,OH,UNIFIT,SEE NOTES"</formula1>
    </dataValidation>
  </dataValidations>
  <printOptions horizontalCentered="1" verticalCentered="1"/>
  <pageMargins left="0.4375" right="0.375" top="0.25" bottom="0.5" header="0" footer="0.25"/>
  <pageSetup scale="57" fitToHeight="0" orientation="landscape" r:id="rId1"/>
  <headerFooter alignWithMargins="0">
    <oddFooter>&amp;L&amp;"Arial,Bold"&amp;9Custom Frames&amp;C&amp;"Arial,Bold"&amp;9Last Revised: July 2015&amp;R&amp;"Arial,Bold"&amp;9Page &amp;P of &amp;N</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A1:FA335"/>
  <sheetViews>
    <sheetView topLeftCell="A183" workbookViewId="0">
      <selection activeCell="P17" sqref="P17"/>
    </sheetView>
  </sheetViews>
  <sheetFormatPr defaultRowHeight="15.75" x14ac:dyDescent="0.25"/>
  <cols>
    <col min="2" max="2" width="11.125" customWidth="1"/>
    <col min="4" max="4" width="11.25" customWidth="1"/>
    <col min="13" max="13" width="17.625" customWidth="1"/>
  </cols>
  <sheetData>
    <row r="1" spans="1:18" ht="27" x14ac:dyDescent="0.35">
      <c r="B1" s="183" t="s">
        <v>807</v>
      </c>
    </row>
    <row r="2" spans="1:18" ht="16.5" thickBot="1" x14ac:dyDescent="0.3"/>
    <row r="3" spans="1:18" ht="16.5" thickBot="1" x14ac:dyDescent="0.3">
      <c r="B3" s="748" t="s">
        <v>186</v>
      </c>
      <c r="C3" s="748" t="s">
        <v>1</v>
      </c>
      <c r="D3" s="748" t="s">
        <v>187</v>
      </c>
      <c r="E3" s="748" t="s">
        <v>188</v>
      </c>
      <c r="F3" s="775" t="s">
        <v>189</v>
      </c>
      <c r="G3" s="867"/>
      <c r="H3" s="762" t="s">
        <v>190</v>
      </c>
      <c r="I3" s="763"/>
      <c r="J3" s="763"/>
      <c r="K3" s="763"/>
      <c r="L3" s="763"/>
      <c r="M3" s="764"/>
      <c r="N3" s="869"/>
      <c r="O3" s="869"/>
      <c r="P3" s="869"/>
      <c r="Q3" s="869"/>
      <c r="R3" s="869"/>
    </row>
    <row r="4" spans="1:18" ht="16.5" thickBot="1" x14ac:dyDescent="0.3">
      <c r="A4" s="184"/>
      <c r="B4" s="749"/>
      <c r="C4" s="749"/>
      <c r="D4" s="749"/>
      <c r="E4" s="749"/>
      <c r="F4" s="777"/>
      <c r="G4" s="868"/>
      <c r="H4" s="762" t="s">
        <v>204</v>
      </c>
      <c r="I4" s="763"/>
      <c r="J4" s="764"/>
      <c r="K4" s="762" t="s">
        <v>205</v>
      </c>
      <c r="L4" s="763"/>
      <c r="M4" s="764"/>
      <c r="N4" s="870"/>
      <c r="O4" s="871"/>
      <c r="P4" s="871"/>
      <c r="Q4" s="871"/>
      <c r="R4" s="871"/>
    </row>
    <row r="5" spans="1:18" x14ac:dyDescent="0.25">
      <c r="A5" s="184"/>
      <c r="B5" s="749"/>
      <c r="C5" s="749"/>
      <c r="D5" s="749"/>
      <c r="E5" s="749"/>
      <c r="F5" s="180" t="s">
        <v>213</v>
      </c>
      <c r="G5" s="181" t="s">
        <v>214</v>
      </c>
      <c r="H5" s="182" t="s">
        <v>215</v>
      </c>
      <c r="I5" s="865" t="s">
        <v>216</v>
      </c>
      <c r="J5" s="866"/>
      <c r="K5" s="182" t="s">
        <v>215</v>
      </c>
      <c r="L5" s="865" t="s">
        <v>216</v>
      </c>
      <c r="M5" s="866"/>
      <c r="N5" s="870"/>
      <c r="O5" s="871"/>
      <c r="P5" s="871"/>
      <c r="Q5" s="871"/>
      <c r="R5" s="871"/>
    </row>
    <row r="6" spans="1:18" s="185" customFormat="1" ht="21" thickBot="1" x14ac:dyDescent="0.35">
      <c r="B6" s="186">
        <v>1</v>
      </c>
      <c r="C6" s="187">
        <v>2</v>
      </c>
      <c r="D6" s="187">
        <v>3</v>
      </c>
      <c r="E6" s="187">
        <v>4</v>
      </c>
      <c r="F6" s="187">
        <v>5</v>
      </c>
      <c r="G6" s="188">
        <v>6</v>
      </c>
      <c r="H6" s="186">
        <v>7</v>
      </c>
      <c r="I6" s="187">
        <v>8</v>
      </c>
      <c r="J6" s="187">
        <v>9</v>
      </c>
      <c r="K6" s="187">
        <v>10</v>
      </c>
      <c r="L6" s="187">
        <f>K6+1</f>
        <v>11</v>
      </c>
      <c r="M6" s="189">
        <f>L6+1</f>
        <v>12</v>
      </c>
      <c r="N6" s="190"/>
      <c r="O6" s="190"/>
      <c r="P6" s="190"/>
      <c r="Q6" s="190"/>
      <c r="R6" s="190"/>
    </row>
    <row r="7" spans="1:18" x14ac:dyDescent="0.25">
      <c r="A7" s="184"/>
    </row>
    <row r="8" spans="1:18" x14ac:dyDescent="0.25">
      <c r="A8" s="192">
        <v>1</v>
      </c>
      <c r="B8" s="192" t="s">
        <v>259</v>
      </c>
    </row>
    <row r="9" spans="1:18" x14ac:dyDescent="0.25">
      <c r="A9" s="192"/>
      <c r="B9" s="192"/>
    </row>
    <row r="10" spans="1:18" x14ac:dyDescent="0.25">
      <c r="A10" s="192">
        <f>A8+1</f>
        <v>2</v>
      </c>
      <c r="B10" s="192" t="s">
        <v>260</v>
      </c>
    </row>
    <row r="11" spans="1:18" x14ac:dyDescent="0.25">
      <c r="A11" s="192"/>
      <c r="B11" s="192"/>
    </row>
    <row r="12" spans="1:18" x14ac:dyDescent="0.25">
      <c r="A12" s="192">
        <f>A10+1</f>
        <v>3</v>
      </c>
      <c r="B12" s="193" t="s">
        <v>261</v>
      </c>
    </row>
    <row r="13" spans="1:18" x14ac:dyDescent="0.25">
      <c r="A13" s="192"/>
      <c r="B13" s="179" t="s">
        <v>262</v>
      </c>
      <c r="C13" t="s">
        <v>263</v>
      </c>
    </row>
    <row r="14" spans="1:18" x14ac:dyDescent="0.25">
      <c r="A14" s="192"/>
      <c r="B14" s="179" t="s">
        <v>264</v>
      </c>
      <c r="C14" t="s">
        <v>265</v>
      </c>
    </row>
    <row r="15" spans="1:18" x14ac:dyDescent="0.25">
      <c r="A15" s="192"/>
      <c r="B15" s="179" t="s">
        <v>266</v>
      </c>
      <c r="C15" t="s">
        <v>267</v>
      </c>
    </row>
    <row r="16" spans="1:18" x14ac:dyDescent="0.25">
      <c r="A16" s="192"/>
      <c r="B16" s="179" t="s">
        <v>268</v>
      </c>
      <c r="C16" t="s">
        <v>269</v>
      </c>
    </row>
    <row r="17" spans="1:3" x14ac:dyDescent="0.25">
      <c r="A17" s="192"/>
      <c r="B17" s="179" t="s">
        <v>270</v>
      </c>
      <c r="C17" t="s">
        <v>271</v>
      </c>
    </row>
    <row r="18" spans="1:3" x14ac:dyDescent="0.25">
      <c r="A18" s="192"/>
      <c r="B18" s="179"/>
    </row>
    <row r="19" spans="1:3" x14ac:dyDescent="0.25">
      <c r="A19" s="192">
        <f>A12+1</f>
        <v>4</v>
      </c>
      <c r="B19" s="192" t="s">
        <v>272</v>
      </c>
    </row>
    <row r="20" spans="1:3" x14ac:dyDescent="0.25">
      <c r="A20" s="192"/>
      <c r="B20" s="192"/>
    </row>
    <row r="21" spans="1:3" x14ac:dyDescent="0.25">
      <c r="A21" s="192">
        <f>A19+1</f>
        <v>5</v>
      </c>
      <c r="B21" s="192" t="s">
        <v>273</v>
      </c>
    </row>
    <row r="22" spans="1:3" x14ac:dyDescent="0.25">
      <c r="A22" s="192"/>
      <c r="B22" s="192"/>
    </row>
    <row r="23" spans="1:3" x14ac:dyDescent="0.25">
      <c r="A23" s="192">
        <f>A21+1</f>
        <v>6</v>
      </c>
      <c r="B23" s="192" t="s">
        <v>274</v>
      </c>
    </row>
    <row r="24" spans="1:3" x14ac:dyDescent="0.25">
      <c r="A24" s="192"/>
      <c r="B24" s="192"/>
    </row>
    <row r="25" spans="1:3" x14ac:dyDescent="0.25">
      <c r="A25" s="192">
        <f>A23+1</f>
        <v>7</v>
      </c>
      <c r="B25" s="192" t="s">
        <v>275</v>
      </c>
    </row>
    <row r="26" spans="1:3" x14ac:dyDescent="0.25">
      <c r="A26" s="192"/>
      <c r="B26" s="192"/>
    </row>
    <row r="27" spans="1:3" x14ac:dyDescent="0.25">
      <c r="A27" s="192">
        <f>A25+1</f>
        <v>8</v>
      </c>
      <c r="B27" s="192" t="s">
        <v>276</v>
      </c>
    </row>
    <row r="28" spans="1:3" x14ac:dyDescent="0.25">
      <c r="A28" s="192"/>
      <c r="B28" s="192"/>
    </row>
    <row r="29" spans="1:3" x14ac:dyDescent="0.25">
      <c r="A29" s="192">
        <f>A27+1</f>
        <v>9</v>
      </c>
      <c r="B29" s="192" t="s">
        <v>277</v>
      </c>
    </row>
    <row r="30" spans="1:3" x14ac:dyDescent="0.25">
      <c r="A30" s="192"/>
      <c r="B30" s="192"/>
    </row>
    <row r="31" spans="1:3" x14ac:dyDescent="0.25">
      <c r="A31" s="192">
        <f>A29+1</f>
        <v>10</v>
      </c>
      <c r="B31" s="192" t="s">
        <v>278</v>
      </c>
    </row>
    <row r="32" spans="1:3" x14ac:dyDescent="0.25">
      <c r="B32" s="192"/>
      <c r="C32" s="192"/>
    </row>
    <row r="33" spans="1:10" x14ac:dyDescent="0.25">
      <c r="A33" s="192">
        <f>A31+1</f>
        <v>11</v>
      </c>
      <c r="B33" s="192" t="s">
        <v>279</v>
      </c>
    </row>
    <row r="34" spans="1:10" x14ac:dyDescent="0.25">
      <c r="A34" s="192"/>
      <c r="B34" s="192"/>
    </row>
    <row r="35" spans="1:10" x14ac:dyDescent="0.25">
      <c r="A35" s="192">
        <f>A33+1</f>
        <v>12</v>
      </c>
      <c r="B35" s="192" t="s">
        <v>280</v>
      </c>
    </row>
    <row r="36" spans="1:10" ht="27" x14ac:dyDescent="0.35">
      <c r="B36" s="183" t="s">
        <v>806</v>
      </c>
      <c r="C36" s="192"/>
    </row>
    <row r="37" spans="1:10" ht="12.75" customHeight="1" thickBot="1" x14ac:dyDescent="0.3">
      <c r="B37" s="192"/>
      <c r="C37" s="192"/>
    </row>
    <row r="38" spans="1:10" ht="18.75" customHeight="1" x14ac:dyDescent="0.25">
      <c r="B38" s="192"/>
      <c r="C38" s="192"/>
      <c r="E38" s="748" t="s">
        <v>191</v>
      </c>
      <c r="F38" s="748" t="s">
        <v>192</v>
      </c>
    </row>
    <row r="39" spans="1:10" ht="21.75" customHeight="1" x14ac:dyDescent="0.25">
      <c r="B39" s="192"/>
      <c r="C39" s="192"/>
      <c r="E39" s="765"/>
      <c r="F39" s="749"/>
    </row>
    <row r="40" spans="1:10" x14ac:dyDescent="0.25">
      <c r="B40" s="192"/>
      <c r="C40" s="192"/>
      <c r="E40" s="765"/>
      <c r="F40" s="749"/>
    </row>
    <row r="41" spans="1:10" s="194" customFormat="1" ht="27.75" customHeight="1" x14ac:dyDescent="0.25">
      <c r="B41" s="195"/>
      <c r="C41" s="195"/>
      <c r="E41" s="196">
        <v>13</v>
      </c>
      <c r="F41" s="196">
        <f>E41+1</f>
        <v>14</v>
      </c>
    </row>
    <row r="42" spans="1:10" ht="11.25" customHeight="1" x14ac:dyDescent="0.25">
      <c r="B42" s="192"/>
      <c r="C42" s="192"/>
    </row>
    <row r="43" spans="1:10" x14ac:dyDescent="0.25">
      <c r="B43" s="192">
        <f>A35+1</f>
        <v>13</v>
      </c>
      <c r="C43" s="192" t="s">
        <v>281</v>
      </c>
    </row>
    <row r="44" spans="1:10" x14ac:dyDescent="0.25">
      <c r="B44" s="192"/>
      <c r="C44" s="192"/>
      <c r="D44" t="s">
        <v>282</v>
      </c>
    </row>
    <row r="45" spans="1:10" ht="8.25" customHeight="1" x14ac:dyDescent="0.25">
      <c r="B45" s="192"/>
      <c r="C45" s="192"/>
    </row>
    <row r="46" spans="1:10" x14ac:dyDescent="0.25">
      <c r="B46" s="192">
        <f>B43+1</f>
        <v>14</v>
      </c>
      <c r="C46" s="192" t="s">
        <v>283</v>
      </c>
    </row>
    <row r="47" spans="1:10" x14ac:dyDescent="0.25">
      <c r="B47" s="192"/>
      <c r="C47" s="192"/>
      <c r="D47" s="179" t="s">
        <v>284</v>
      </c>
      <c r="E47" t="s">
        <v>285</v>
      </c>
      <c r="I47" s="179" t="s">
        <v>286</v>
      </c>
      <c r="J47" t="s">
        <v>287</v>
      </c>
    </row>
    <row r="48" spans="1:10" x14ac:dyDescent="0.25">
      <c r="B48" s="192"/>
      <c r="C48" s="192"/>
      <c r="D48" s="179" t="s">
        <v>288</v>
      </c>
      <c r="E48" t="s">
        <v>289</v>
      </c>
      <c r="I48" s="179" t="s">
        <v>290</v>
      </c>
      <c r="J48" t="s">
        <v>291</v>
      </c>
    </row>
    <row r="49" spans="2:12" x14ac:dyDescent="0.25">
      <c r="B49" s="192"/>
      <c r="C49" s="192"/>
      <c r="D49" s="179" t="s">
        <v>292</v>
      </c>
      <c r="E49" t="s">
        <v>293</v>
      </c>
      <c r="I49" s="179" t="s">
        <v>294</v>
      </c>
      <c r="J49" t="s">
        <v>295</v>
      </c>
    </row>
    <row r="50" spans="2:12" x14ac:dyDescent="0.25">
      <c r="B50" s="192"/>
      <c r="C50" s="192"/>
      <c r="D50" s="179" t="s">
        <v>296</v>
      </c>
      <c r="E50" t="s">
        <v>297</v>
      </c>
      <c r="I50" s="179" t="s">
        <v>298</v>
      </c>
      <c r="J50" t="s">
        <v>299</v>
      </c>
    </row>
    <row r="51" spans="2:12" x14ac:dyDescent="0.25">
      <c r="B51" s="192"/>
      <c r="C51" s="192"/>
      <c r="D51" s="179" t="s">
        <v>300</v>
      </c>
      <c r="E51" t="s">
        <v>301</v>
      </c>
      <c r="I51" s="179" t="s">
        <v>302</v>
      </c>
      <c r="J51" t="s">
        <v>303</v>
      </c>
    </row>
    <row r="52" spans="2:12" x14ac:dyDescent="0.25">
      <c r="B52" s="192"/>
      <c r="C52" s="192"/>
      <c r="D52" s="179" t="s">
        <v>304</v>
      </c>
      <c r="E52" t="s">
        <v>305</v>
      </c>
      <c r="I52" s="179" t="s">
        <v>306</v>
      </c>
      <c r="J52" t="s">
        <v>307</v>
      </c>
    </row>
    <row r="53" spans="2:12" x14ac:dyDescent="0.25">
      <c r="B53" s="192"/>
      <c r="C53" s="192"/>
      <c r="D53" s="179" t="s">
        <v>308</v>
      </c>
      <c r="E53" t="s">
        <v>309</v>
      </c>
      <c r="I53" s="179" t="s">
        <v>310</v>
      </c>
      <c r="J53" t="s">
        <v>311</v>
      </c>
    </row>
    <row r="54" spans="2:12" x14ac:dyDescent="0.25">
      <c r="B54" s="192"/>
      <c r="C54" s="192"/>
      <c r="D54" s="179" t="s">
        <v>312</v>
      </c>
      <c r="E54" t="s">
        <v>313</v>
      </c>
      <c r="I54" s="179" t="s">
        <v>314</v>
      </c>
      <c r="J54" t="s">
        <v>315</v>
      </c>
    </row>
    <row r="55" spans="2:12" x14ac:dyDescent="0.25">
      <c r="B55" s="192"/>
      <c r="C55" s="192"/>
      <c r="D55" s="179" t="s">
        <v>316</v>
      </c>
      <c r="E55" t="s">
        <v>317</v>
      </c>
      <c r="I55" s="179" t="s">
        <v>318</v>
      </c>
      <c r="J55" t="s">
        <v>319</v>
      </c>
    </row>
    <row r="56" spans="2:12" x14ac:dyDescent="0.25">
      <c r="B56" s="192"/>
      <c r="C56" s="192"/>
      <c r="D56" s="179" t="s">
        <v>320</v>
      </c>
      <c r="E56" t="s">
        <v>321</v>
      </c>
      <c r="I56" s="179" t="s">
        <v>322</v>
      </c>
      <c r="J56" t="s">
        <v>323</v>
      </c>
    </row>
    <row r="57" spans="2:12" x14ac:dyDescent="0.25">
      <c r="B57" s="192"/>
      <c r="C57" s="192"/>
      <c r="D57" s="179"/>
      <c r="I57" s="179"/>
    </row>
    <row r="58" spans="2:12" x14ac:dyDescent="0.25">
      <c r="B58" s="192"/>
      <c r="C58" s="192"/>
      <c r="I58" s="85"/>
    </row>
    <row r="59" spans="2:12" x14ac:dyDescent="0.25">
      <c r="B59" s="192"/>
      <c r="C59" s="192"/>
      <c r="I59" s="85"/>
    </row>
    <row r="60" spans="2:12" x14ac:dyDescent="0.25">
      <c r="B60" s="192"/>
      <c r="C60" s="192"/>
      <c r="I60" s="85"/>
    </row>
    <row r="61" spans="2:12" x14ac:dyDescent="0.25">
      <c r="B61" s="192"/>
      <c r="C61" s="192"/>
      <c r="I61" s="85"/>
    </row>
    <row r="62" spans="2:12" x14ac:dyDescent="0.25">
      <c r="B62" s="192"/>
      <c r="C62" s="192"/>
      <c r="I62" s="85"/>
    </row>
    <row r="63" spans="2:12" x14ac:dyDescent="0.25">
      <c r="B63" s="192"/>
      <c r="C63" s="197" t="s">
        <v>284</v>
      </c>
      <c r="D63" s="197" t="s">
        <v>288</v>
      </c>
      <c r="E63" s="197" t="s">
        <v>292</v>
      </c>
      <c r="F63" s="197" t="s">
        <v>296</v>
      </c>
      <c r="G63" s="197" t="s">
        <v>300</v>
      </c>
      <c r="H63" s="197" t="s">
        <v>304</v>
      </c>
      <c r="I63" s="197" t="s">
        <v>308</v>
      </c>
      <c r="J63" s="197" t="s">
        <v>312</v>
      </c>
      <c r="K63" s="197" t="s">
        <v>316</v>
      </c>
      <c r="L63" s="197" t="s">
        <v>320</v>
      </c>
    </row>
    <row r="64" spans="2:12" x14ac:dyDescent="0.25">
      <c r="B64" s="192"/>
      <c r="C64" s="192"/>
      <c r="I64" s="85"/>
    </row>
    <row r="65" spans="1:12" x14ac:dyDescent="0.25">
      <c r="B65" s="192"/>
      <c r="C65" s="192"/>
      <c r="I65" s="85"/>
    </row>
    <row r="66" spans="1:12" x14ac:dyDescent="0.25">
      <c r="B66" s="192"/>
      <c r="C66" s="192"/>
      <c r="I66" s="85"/>
    </row>
    <row r="67" spans="1:12" x14ac:dyDescent="0.25">
      <c r="B67" s="192"/>
      <c r="C67" s="192"/>
      <c r="I67" s="85"/>
    </row>
    <row r="68" spans="1:12" x14ac:dyDescent="0.25">
      <c r="B68" s="192"/>
      <c r="C68" s="192"/>
      <c r="I68" s="85"/>
    </row>
    <row r="69" spans="1:12" x14ac:dyDescent="0.25">
      <c r="B69" s="192"/>
      <c r="C69" s="192"/>
      <c r="I69" s="85"/>
    </row>
    <row r="70" spans="1:12" x14ac:dyDescent="0.25">
      <c r="B70" s="192"/>
      <c r="C70" s="197" t="s">
        <v>286</v>
      </c>
      <c r="D70" s="197" t="s">
        <v>290</v>
      </c>
      <c r="E70" s="197" t="s">
        <v>294</v>
      </c>
      <c r="F70" s="197" t="s">
        <v>298</v>
      </c>
      <c r="G70" s="197" t="s">
        <v>302</v>
      </c>
      <c r="H70" s="197" t="s">
        <v>306</v>
      </c>
      <c r="I70" s="197" t="s">
        <v>310</v>
      </c>
      <c r="J70" s="197" t="s">
        <v>314</v>
      </c>
      <c r="K70" s="197" t="s">
        <v>318</v>
      </c>
      <c r="L70" s="197" t="s">
        <v>322</v>
      </c>
    </row>
    <row r="71" spans="1:12" x14ac:dyDescent="0.25">
      <c r="B71" s="192"/>
      <c r="C71" s="197"/>
      <c r="D71" s="197"/>
      <c r="E71" s="197"/>
      <c r="F71" s="197"/>
      <c r="G71" s="197"/>
      <c r="H71" s="197"/>
      <c r="I71" s="197"/>
      <c r="J71" s="197"/>
      <c r="K71" s="197"/>
      <c r="L71" s="197"/>
    </row>
    <row r="72" spans="1:12" ht="27" x14ac:dyDescent="0.35">
      <c r="B72" s="183" t="s">
        <v>806</v>
      </c>
      <c r="C72" s="197"/>
      <c r="D72" s="197"/>
      <c r="E72" s="197"/>
      <c r="F72" s="197"/>
      <c r="G72" s="197"/>
      <c r="H72" s="197"/>
      <c r="I72" s="197"/>
      <c r="J72" s="197"/>
      <c r="K72" s="197"/>
      <c r="L72" s="197"/>
    </row>
    <row r="73" spans="1:12" ht="16.5" thickBot="1" x14ac:dyDescent="0.3">
      <c r="B73" s="192"/>
      <c r="C73" s="197"/>
      <c r="D73" s="197"/>
      <c r="E73" s="197"/>
      <c r="F73" s="197"/>
      <c r="G73" s="197"/>
      <c r="H73" s="197"/>
      <c r="I73" s="197"/>
      <c r="J73" s="197"/>
      <c r="K73" s="197"/>
      <c r="L73" s="197"/>
    </row>
    <row r="74" spans="1:12" x14ac:dyDescent="0.25">
      <c r="B74" s="192"/>
      <c r="C74" s="748" t="s">
        <v>193</v>
      </c>
      <c r="D74" s="748" t="s">
        <v>194</v>
      </c>
      <c r="E74" s="748" t="s">
        <v>195</v>
      </c>
      <c r="F74" s="748" t="s">
        <v>196</v>
      </c>
      <c r="I74" s="197"/>
      <c r="J74" s="197"/>
      <c r="K74" s="197"/>
      <c r="L74" s="197"/>
    </row>
    <row r="75" spans="1:12" x14ac:dyDescent="0.25">
      <c r="B75" s="192"/>
      <c r="C75" s="749"/>
      <c r="D75" s="749"/>
      <c r="E75" s="749"/>
      <c r="F75" s="749"/>
      <c r="I75" s="197"/>
      <c r="J75" s="197"/>
      <c r="K75" s="197"/>
      <c r="L75" s="197"/>
    </row>
    <row r="76" spans="1:12" x14ac:dyDescent="0.25">
      <c r="B76" s="192"/>
      <c r="C76" s="749"/>
      <c r="D76" s="749"/>
      <c r="E76" s="749"/>
      <c r="F76" s="749"/>
      <c r="I76" s="197"/>
      <c r="J76" s="197"/>
      <c r="K76" s="197"/>
      <c r="L76" s="197"/>
    </row>
    <row r="77" spans="1:12" ht="21" thickBot="1" x14ac:dyDescent="0.35">
      <c r="B77" s="192"/>
      <c r="C77" s="196">
        <f>F41+1</f>
        <v>15</v>
      </c>
      <c r="D77" s="196">
        <f>C77+1</f>
        <v>16</v>
      </c>
      <c r="E77" s="196">
        <f>D77+1</f>
        <v>17</v>
      </c>
      <c r="F77" s="186">
        <v>18</v>
      </c>
      <c r="I77" s="197"/>
      <c r="J77" s="197"/>
      <c r="K77" s="197"/>
      <c r="L77" s="197"/>
    </row>
    <row r="78" spans="1:12" x14ac:dyDescent="0.25">
      <c r="B78" s="192"/>
      <c r="C78" s="197"/>
      <c r="D78" s="197"/>
      <c r="E78" s="197"/>
      <c r="F78" s="197"/>
      <c r="G78" s="197"/>
      <c r="H78" s="197"/>
      <c r="I78" s="197"/>
      <c r="J78" s="197"/>
      <c r="K78" s="197"/>
      <c r="L78" s="197"/>
    </row>
    <row r="79" spans="1:12" x14ac:dyDescent="0.25">
      <c r="A79" s="192">
        <f>B46+1</f>
        <v>15</v>
      </c>
      <c r="B79" s="192" t="s">
        <v>324</v>
      </c>
      <c r="D79" t="s">
        <v>325</v>
      </c>
    </row>
    <row r="80" spans="1:12" x14ac:dyDescent="0.25">
      <c r="A80" s="192"/>
      <c r="B80" s="192"/>
    </row>
    <row r="81" spans="1:11" x14ac:dyDescent="0.25">
      <c r="A81" s="192">
        <f>A79+1</f>
        <v>16</v>
      </c>
      <c r="B81" s="192" t="s">
        <v>326</v>
      </c>
    </row>
    <row r="82" spans="1:11" x14ac:dyDescent="0.25">
      <c r="A82" s="192"/>
      <c r="B82" s="192"/>
    </row>
    <row r="83" spans="1:11" x14ac:dyDescent="0.25">
      <c r="A83" s="192">
        <f>A81+1</f>
        <v>17</v>
      </c>
      <c r="B83" s="192" t="s">
        <v>327</v>
      </c>
      <c r="E83" s="198" t="s">
        <v>328</v>
      </c>
    </row>
    <row r="84" spans="1:11" x14ac:dyDescent="0.25">
      <c r="A84" s="192"/>
      <c r="B84" s="179" t="s">
        <v>329</v>
      </c>
      <c r="C84" t="s">
        <v>330</v>
      </c>
      <c r="F84" s="179" t="s">
        <v>331</v>
      </c>
      <c r="G84" t="s">
        <v>332</v>
      </c>
      <c r="J84" s="179" t="s">
        <v>333</v>
      </c>
      <c r="K84" t="s">
        <v>334</v>
      </c>
    </row>
    <row r="85" spans="1:11" x14ac:dyDescent="0.25">
      <c r="A85" s="192"/>
      <c r="B85" s="179" t="s">
        <v>335</v>
      </c>
      <c r="C85" t="s">
        <v>336</v>
      </c>
      <c r="F85" s="179" t="s">
        <v>337</v>
      </c>
      <c r="G85" t="s">
        <v>338</v>
      </c>
      <c r="J85" s="179" t="s">
        <v>339</v>
      </c>
      <c r="K85" t="s">
        <v>340</v>
      </c>
    </row>
    <row r="86" spans="1:11" x14ac:dyDescent="0.25">
      <c r="A86" s="192"/>
      <c r="B86" s="179" t="s">
        <v>341</v>
      </c>
      <c r="C86" t="s">
        <v>342</v>
      </c>
      <c r="F86" s="179" t="s">
        <v>343</v>
      </c>
      <c r="G86" t="s">
        <v>344</v>
      </c>
      <c r="J86" s="179" t="s">
        <v>345</v>
      </c>
      <c r="K86" t="s">
        <v>346</v>
      </c>
    </row>
    <row r="87" spans="1:11" x14ac:dyDescent="0.25">
      <c r="A87" s="192"/>
      <c r="B87" s="179" t="s">
        <v>347</v>
      </c>
      <c r="C87" t="s">
        <v>348</v>
      </c>
      <c r="F87" s="179" t="s">
        <v>349</v>
      </c>
      <c r="G87" t="s">
        <v>350</v>
      </c>
      <c r="J87" s="179" t="s">
        <v>351</v>
      </c>
      <c r="K87" t="s">
        <v>352</v>
      </c>
    </row>
    <row r="88" spans="1:11" x14ac:dyDescent="0.25">
      <c r="A88" s="192"/>
      <c r="B88" s="179" t="s">
        <v>353</v>
      </c>
      <c r="C88" t="s">
        <v>354</v>
      </c>
      <c r="F88" s="179" t="s">
        <v>355</v>
      </c>
      <c r="G88" t="s">
        <v>356</v>
      </c>
      <c r="J88" s="179" t="s">
        <v>357</v>
      </c>
      <c r="K88" t="s">
        <v>358</v>
      </c>
    </row>
    <row r="89" spans="1:11" x14ac:dyDescent="0.25">
      <c r="A89" s="192"/>
      <c r="B89" s="179" t="s">
        <v>302</v>
      </c>
      <c r="C89" t="s">
        <v>359</v>
      </c>
      <c r="F89" s="179" t="s">
        <v>360</v>
      </c>
      <c r="G89" t="s">
        <v>361</v>
      </c>
    </row>
    <row r="90" spans="1:11" x14ac:dyDescent="0.25">
      <c r="B90" s="192"/>
      <c r="C90" s="192"/>
    </row>
    <row r="91" spans="1:11" x14ac:dyDescent="0.25">
      <c r="A91" s="192">
        <f>A83+1</f>
        <v>18</v>
      </c>
      <c r="B91" s="192" t="s">
        <v>362</v>
      </c>
    </row>
    <row r="92" spans="1:11" x14ac:dyDescent="0.25">
      <c r="A92" s="192"/>
      <c r="B92" s="192"/>
      <c r="C92" s="199" t="s">
        <v>363</v>
      </c>
      <c r="D92" t="s">
        <v>364</v>
      </c>
      <c r="F92" s="199" t="s">
        <v>365</v>
      </c>
      <c r="G92" t="s">
        <v>366</v>
      </c>
      <c r="J92" s="199" t="s">
        <v>367</v>
      </c>
      <c r="K92" t="s">
        <v>368</v>
      </c>
    </row>
    <row r="93" spans="1:11" x14ac:dyDescent="0.25">
      <c r="A93" s="192"/>
      <c r="B93" s="192"/>
      <c r="C93" s="199" t="s">
        <v>369</v>
      </c>
      <c r="D93" t="s">
        <v>370</v>
      </c>
      <c r="F93" s="199" t="s">
        <v>371</v>
      </c>
      <c r="G93" t="s">
        <v>372</v>
      </c>
      <c r="J93" s="199" t="s">
        <v>373</v>
      </c>
      <c r="K93" t="s">
        <v>374</v>
      </c>
    </row>
    <row r="94" spans="1:11" x14ac:dyDescent="0.25">
      <c r="A94" s="192"/>
      <c r="B94" s="192"/>
      <c r="C94" s="199" t="s">
        <v>375</v>
      </c>
      <c r="D94" t="s">
        <v>376</v>
      </c>
      <c r="F94" s="199" t="s">
        <v>377</v>
      </c>
      <c r="G94" t="s">
        <v>378</v>
      </c>
      <c r="J94" s="199" t="s">
        <v>379</v>
      </c>
      <c r="K94" t="s">
        <v>380</v>
      </c>
    </row>
    <row r="95" spans="1:11" x14ac:dyDescent="0.25">
      <c r="A95" s="192"/>
      <c r="B95" s="192"/>
      <c r="C95" s="199" t="s">
        <v>381</v>
      </c>
      <c r="D95" t="s">
        <v>382</v>
      </c>
      <c r="F95" s="199" t="s">
        <v>383</v>
      </c>
      <c r="G95" t="s">
        <v>384</v>
      </c>
      <c r="J95" s="199" t="s">
        <v>385</v>
      </c>
      <c r="K95" t="s">
        <v>386</v>
      </c>
    </row>
    <row r="96" spans="1:11" x14ac:dyDescent="0.25">
      <c r="A96" s="192"/>
      <c r="B96" s="192"/>
      <c r="C96" s="199" t="s">
        <v>387</v>
      </c>
      <c r="D96" t="s">
        <v>388</v>
      </c>
      <c r="J96" s="199" t="s">
        <v>389</v>
      </c>
      <c r="K96" t="s">
        <v>390</v>
      </c>
    </row>
    <row r="97" spans="2:12" ht="16.5" thickBot="1" x14ac:dyDescent="0.3">
      <c r="B97" s="192"/>
      <c r="C97" s="192"/>
    </row>
    <row r="98" spans="2:12" ht="14.25" customHeight="1" x14ac:dyDescent="0.3">
      <c r="B98" s="192"/>
      <c r="C98" s="872" t="s">
        <v>391</v>
      </c>
      <c r="D98" s="873"/>
      <c r="E98" s="874" t="s">
        <v>391</v>
      </c>
      <c r="F98" s="875"/>
      <c r="G98" s="874" t="s">
        <v>391</v>
      </c>
      <c r="H98" s="873"/>
      <c r="I98" s="875"/>
      <c r="J98" s="874" t="s">
        <v>391</v>
      </c>
      <c r="K98" s="876"/>
      <c r="L98" s="877"/>
    </row>
    <row r="99" spans="2:12" ht="16.5" x14ac:dyDescent="0.3">
      <c r="B99" s="192"/>
      <c r="C99" s="200"/>
      <c r="D99" s="201"/>
      <c r="E99" s="202"/>
      <c r="F99" s="201"/>
      <c r="G99" s="202"/>
      <c r="H99" s="201"/>
      <c r="I99" s="201"/>
      <c r="J99" s="202"/>
      <c r="K99" s="201"/>
      <c r="L99" s="203"/>
    </row>
    <row r="100" spans="2:12" ht="16.5" x14ac:dyDescent="0.3">
      <c r="B100" s="192"/>
      <c r="C100" s="200"/>
      <c r="D100" s="201"/>
      <c r="E100" s="202"/>
      <c r="F100" s="201"/>
      <c r="G100" s="202"/>
      <c r="H100" s="201"/>
      <c r="I100" s="201"/>
      <c r="J100" s="202"/>
      <c r="K100" s="201"/>
      <c r="L100" s="203"/>
    </row>
    <row r="101" spans="2:12" ht="16.5" x14ac:dyDescent="0.3">
      <c r="B101" s="192"/>
      <c r="C101" s="204" t="s">
        <v>392</v>
      </c>
      <c r="D101" s="201"/>
      <c r="E101" s="202"/>
      <c r="F101" s="205" t="s">
        <v>393</v>
      </c>
      <c r="G101" s="202"/>
      <c r="H101" s="206" t="s">
        <v>394</v>
      </c>
      <c r="I101" s="201"/>
      <c r="J101" s="202"/>
      <c r="K101" s="205" t="s">
        <v>395</v>
      </c>
      <c r="L101" s="203"/>
    </row>
    <row r="102" spans="2:12" s="207" customFormat="1" ht="16.5" thickBot="1" x14ac:dyDescent="0.3">
      <c r="B102" s="208"/>
      <c r="C102" s="878" t="s">
        <v>396</v>
      </c>
      <c r="D102" s="879"/>
      <c r="E102" s="880" t="s">
        <v>397</v>
      </c>
      <c r="F102" s="879"/>
      <c r="G102" s="880" t="s">
        <v>398</v>
      </c>
      <c r="H102" s="881"/>
      <c r="I102" s="882"/>
      <c r="J102" s="880" t="s">
        <v>399</v>
      </c>
      <c r="K102" s="881"/>
      <c r="L102" s="883"/>
    </row>
    <row r="103" spans="2:12" ht="16.5" x14ac:dyDescent="0.3">
      <c r="B103" s="192"/>
      <c r="C103" s="872" t="s">
        <v>391</v>
      </c>
      <c r="D103" s="875"/>
      <c r="E103" s="874" t="s">
        <v>391</v>
      </c>
      <c r="F103" s="875"/>
      <c r="G103" s="874" t="s">
        <v>391</v>
      </c>
      <c r="H103" s="873"/>
      <c r="I103" s="875"/>
      <c r="J103" s="874" t="s">
        <v>391</v>
      </c>
      <c r="K103" s="876"/>
      <c r="L103" s="877"/>
    </row>
    <row r="104" spans="2:12" ht="16.5" x14ac:dyDescent="0.3">
      <c r="B104" s="192"/>
      <c r="C104" s="200"/>
      <c r="D104" s="201"/>
      <c r="E104" s="202"/>
      <c r="F104" s="201"/>
      <c r="G104" s="202"/>
      <c r="H104" s="201"/>
      <c r="I104" s="201"/>
      <c r="J104" s="202"/>
      <c r="K104" s="201"/>
      <c r="L104" s="203"/>
    </row>
    <row r="105" spans="2:12" ht="16.5" customHeight="1" x14ac:dyDescent="0.3">
      <c r="B105" s="192"/>
      <c r="C105" s="200"/>
      <c r="D105" s="201"/>
      <c r="E105" s="202"/>
      <c r="F105" s="201"/>
      <c r="G105" s="202"/>
      <c r="H105" s="201"/>
      <c r="I105" s="201"/>
      <c r="J105" s="202"/>
      <c r="K105" s="201"/>
      <c r="L105" s="203"/>
    </row>
    <row r="106" spans="2:12" ht="16.5" x14ac:dyDescent="0.3">
      <c r="B106" s="192"/>
      <c r="C106" s="200"/>
      <c r="D106" s="209" t="s">
        <v>400</v>
      </c>
      <c r="E106" s="210" t="s">
        <v>401</v>
      </c>
      <c r="F106" s="201"/>
      <c r="G106" s="202"/>
      <c r="H106" s="201"/>
      <c r="I106" s="211" t="s">
        <v>402</v>
      </c>
      <c r="J106" s="212" t="s">
        <v>403</v>
      </c>
      <c r="K106" s="201"/>
      <c r="L106" s="203"/>
    </row>
    <row r="107" spans="2:12" s="207" customFormat="1" ht="16.5" customHeight="1" thickBot="1" x14ac:dyDescent="0.3">
      <c r="B107" s="208"/>
      <c r="C107" s="878" t="s">
        <v>404</v>
      </c>
      <c r="D107" s="879"/>
      <c r="E107" s="884" t="s">
        <v>405</v>
      </c>
      <c r="F107" s="879"/>
      <c r="G107" s="880" t="s">
        <v>406</v>
      </c>
      <c r="H107" s="881"/>
      <c r="I107" s="882"/>
      <c r="J107" s="880" t="s">
        <v>407</v>
      </c>
      <c r="K107" s="881"/>
      <c r="L107" s="883"/>
    </row>
    <row r="108" spans="2:12" ht="26.25" customHeight="1" x14ac:dyDescent="0.35">
      <c r="B108" s="213" t="s">
        <v>806</v>
      </c>
      <c r="C108" s="214"/>
      <c r="D108" s="214"/>
      <c r="E108" s="214"/>
      <c r="F108" s="214"/>
      <c r="G108" s="201"/>
      <c r="H108" s="214"/>
      <c r="I108" s="215"/>
      <c r="J108" s="214"/>
      <c r="K108" s="215"/>
      <c r="L108" s="201"/>
    </row>
    <row r="109" spans="2:12" ht="16.5" customHeight="1" x14ac:dyDescent="0.3">
      <c r="B109" s="216"/>
      <c r="C109" s="214"/>
      <c r="D109" s="214"/>
      <c r="E109" s="214"/>
      <c r="F109" s="214"/>
      <c r="G109" s="201"/>
      <c r="H109" s="214"/>
      <c r="I109" s="215"/>
      <c r="J109" s="214"/>
      <c r="K109" s="215"/>
      <c r="L109" s="201"/>
    </row>
    <row r="110" spans="2:12" ht="16.5" customHeight="1" thickBot="1" x14ac:dyDescent="0.35">
      <c r="B110" s="216"/>
      <c r="C110" s="214"/>
      <c r="D110" s="214"/>
      <c r="E110" s="214"/>
      <c r="F110" s="214"/>
      <c r="G110" s="201"/>
      <c r="H110" s="214"/>
      <c r="I110" s="215"/>
      <c r="J110" s="214"/>
      <c r="K110" s="215"/>
      <c r="L110" s="201"/>
    </row>
    <row r="111" spans="2:12" ht="16.5" customHeight="1" x14ac:dyDescent="0.25">
      <c r="B111" s="192"/>
      <c r="C111" s="748" t="s">
        <v>197</v>
      </c>
      <c r="D111" s="746" t="s">
        <v>198</v>
      </c>
      <c r="E111" s="746" t="s">
        <v>199</v>
      </c>
    </row>
    <row r="112" spans="2:12" ht="16.5" customHeight="1" x14ac:dyDescent="0.25">
      <c r="B112" s="192"/>
      <c r="C112" s="749"/>
      <c r="D112" s="781"/>
      <c r="E112" s="781"/>
    </row>
    <row r="113" spans="2:12" ht="16.5" customHeight="1" x14ac:dyDescent="0.25">
      <c r="B113" s="192"/>
      <c r="C113" s="749"/>
      <c r="D113" s="781"/>
      <c r="E113" s="781"/>
    </row>
    <row r="114" spans="2:12" ht="21" thickBot="1" x14ac:dyDescent="0.35">
      <c r="B114" s="192"/>
      <c r="C114" s="186">
        <f>F77+1</f>
        <v>19</v>
      </c>
      <c r="D114" s="189">
        <f>C114+1</f>
        <v>20</v>
      </c>
      <c r="E114" s="189">
        <f>D114+1</f>
        <v>21</v>
      </c>
    </row>
    <row r="115" spans="2:12" x14ac:dyDescent="0.25">
      <c r="B115" s="192"/>
      <c r="C115" s="192"/>
      <c r="D115" s="199"/>
    </row>
    <row r="116" spans="2:12" x14ac:dyDescent="0.25">
      <c r="B116" s="192"/>
      <c r="C116" s="192"/>
      <c r="D116" s="199"/>
    </row>
    <row r="117" spans="2:12" x14ac:dyDescent="0.25">
      <c r="B117" s="192">
        <f>A91+1</f>
        <v>19</v>
      </c>
      <c r="C117" s="192" t="s">
        <v>408</v>
      </c>
      <c r="E117" t="s">
        <v>409</v>
      </c>
    </row>
    <row r="118" spans="2:12" x14ac:dyDescent="0.25">
      <c r="B118" s="192"/>
      <c r="C118" s="192"/>
    </row>
    <row r="119" spans="2:12" x14ac:dyDescent="0.25">
      <c r="B119" s="192">
        <f>B117+1</f>
        <v>20</v>
      </c>
      <c r="C119" s="192" t="s">
        <v>410</v>
      </c>
      <c r="E119" t="s">
        <v>411</v>
      </c>
    </row>
    <row r="120" spans="2:12" x14ac:dyDescent="0.25">
      <c r="B120" s="192"/>
      <c r="C120" s="192"/>
      <c r="E120" t="s">
        <v>412</v>
      </c>
    </row>
    <row r="121" spans="2:12" x14ac:dyDescent="0.25">
      <c r="B121" s="192"/>
      <c r="C121" s="192"/>
      <c r="E121" t="s">
        <v>413</v>
      </c>
    </row>
    <row r="122" spans="2:12" x14ac:dyDescent="0.25">
      <c r="B122" s="192"/>
      <c r="C122" s="192"/>
      <c r="F122" s="217">
        <v>3.5</v>
      </c>
      <c r="G122" t="s">
        <v>414</v>
      </c>
    </row>
    <row r="123" spans="2:12" x14ac:dyDescent="0.25">
      <c r="B123" s="192"/>
      <c r="C123" s="192"/>
      <c r="F123" s="199" t="s">
        <v>415</v>
      </c>
      <c r="G123" t="s">
        <v>416</v>
      </c>
    </row>
    <row r="124" spans="2:12" x14ac:dyDescent="0.25">
      <c r="B124" s="192"/>
      <c r="C124" s="192"/>
      <c r="F124" s="199" t="s">
        <v>417</v>
      </c>
      <c r="G124" t="s">
        <v>418</v>
      </c>
      <c r="K124" s="199" t="s">
        <v>419</v>
      </c>
      <c r="L124" t="s">
        <v>420</v>
      </c>
    </row>
    <row r="125" spans="2:12" x14ac:dyDescent="0.25">
      <c r="B125" s="192"/>
      <c r="C125" s="192"/>
      <c r="F125" s="199" t="s">
        <v>421</v>
      </c>
      <c r="G125" t="s">
        <v>422</v>
      </c>
      <c r="K125" s="199" t="s">
        <v>423</v>
      </c>
      <c r="L125" t="s">
        <v>424</v>
      </c>
    </row>
    <row r="126" spans="2:12" x14ac:dyDescent="0.25">
      <c r="B126" s="192"/>
      <c r="C126" s="192"/>
      <c r="F126" s="199" t="s">
        <v>425</v>
      </c>
      <c r="G126" t="s">
        <v>426</v>
      </c>
      <c r="K126" s="199" t="s">
        <v>427</v>
      </c>
      <c r="L126" t="s">
        <v>428</v>
      </c>
    </row>
    <row r="127" spans="2:12" x14ac:dyDescent="0.25">
      <c r="B127" s="192"/>
      <c r="C127" s="192"/>
      <c r="F127" s="199" t="s">
        <v>429</v>
      </c>
      <c r="G127" t="s">
        <v>430</v>
      </c>
      <c r="K127" s="199" t="s">
        <v>431</v>
      </c>
      <c r="L127" t="s">
        <v>432</v>
      </c>
    </row>
    <row r="128" spans="2:12" x14ac:dyDescent="0.25">
      <c r="B128" s="192"/>
      <c r="C128" s="192"/>
      <c r="F128" s="199" t="s">
        <v>433</v>
      </c>
      <c r="G128" t="s">
        <v>434</v>
      </c>
    </row>
    <row r="129" spans="2:10" x14ac:dyDescent="0.25">
      <c r="B129" s="192"/>
      <c r="C129" s="192"/>
      <c r="F129" s="199" t="s">
        <v>435</v>
      </c>
      <c r="G129" t="s">
        <v>436</v>
      </c>
    </row>
    <row r="130" spans="2:10" x14ac:dyDescent="0.25">
      <c r="B130" s="192"/>
      <c r="C130" s="192"/>
      <c r="F130" s="199" t="s">
        <v>437</v>
      </c>
      <c r="G130" t="s">
        <v>438</v>
      </c>
    </row>
    <row r="131" spans="2:10" x14ac:dyDescent="0.25">
      <c r="B131" s="192"/>
      <c r="C131" s="192"/>
      <c r="F131" s="199"/>
    </row>
    <row r="132" spans="2:10" x14ac:dyDescent="0.25">
      <c r="B132" s="192">
        <f>B119+1</f>
        <v>21</v>
      </c>
      <c r="C132" s="192" t="s">
        <v>439</v>
      </c>
      <c r="E132" t="s">
        <v>440</v>
      </c>
    </row>
    <row r="133" spans="2:10" x14ac:dyDescent="0.25">
      <c r="B133" s="192"/>
      <c r="C133" s="192"/>
      <c r="D133" s="198" t="s">
        <v>441</v>
      </c>
    </row>
    <row r="134" spans="2:10" x14ac:dyDescent="0.25">
      <c r="B134" s="192"/>
      <c r="C134" s="192"/>
      <c r="E134" s="199" t="s">
        <v>442</v>
      </c>
      <c r="F134" t="s">
        <v>443</v>
      </c>
      <c r="I134" s="199" t="s">
        <v>444</v>
      </c>
    </row>
    <row r="135" spans="2:10" x14ac:dyDescent="0.25">
      <c r="B135" s="192"/>
      <c r="C135" s="192"/>
      <c r="E135" s="199" t="s">
        <v>445</v>
      </c>
      <c r="F135" t="s">
        <v>446</v>
      </c>
      <c r="I135" s="199" t="s">
        <v>447</v>
      </c>
      <c r="J135" t="s">
        <v>448</v>
      </c>
    </row>
    <row r="136" spans="2:10" x14ac:dyDescent="0.25">
      <c r="B136" s="192"/>
      <c r="C136" s="192"/>
      <c r="E136" s="199" t="s">
        <v>449</v>
      </c>
      <c r="F136" t="s">
        <v>450</v>
      </c>
      <c r="I136" s="199" t="s">
        <v>451</v>
      </c>
      <c r="J136" t="s">
        <v>452</v>
      </c>
    </row>
    <row r="137" spans="2:10" x14ac:dyDescent="0.25">
      <c r="B137" s="192"/>
      <c r="C137" s="192"/>
      <c r="E137" s="199" t="s">
        <v>453</v>
      </c>
      <c r="F137" t="s">
        <v>454</v>
      </c>
      <c r="I137" s="199" t="s">
        <v>455</v>
      </c>
      <c r="J137" t="s">
        <v>456</v>
      </c>
    </row>
    <row r="138" spans="2:10" x14ac:dyDescent="0.25">
      <c r="B138" s="192"/>
      <c r="C138" s="192"/>
      <c r="E138" s="199" t="s">
        <v>457</v>
      </c>
      <c r="F138" t="s">
        <v>458</v>
      </c>
      <c r="I138" s="199" t="s">
        <v>459</v>
      </c>
      <c r="J138" t="s">
        <v>460</v>
      </c>
    </row>
    <row r="139" spans="2:10" x14ac:dyDescent="0.25">
      <c r="B139" s="192"/>
      <c r="C139" s="192"/>
      <c r="E139" s="199" t="s">
        <v>461</v>
      </c>
      <c r="F139" t="s">
        <v>462</v>
      </c>
      <c r="I139" s="199" t="s">
        <v>463</v>
      </c>
    </row>
    <row r="140" spans="2:10" x14ac:dyDescent="0.25">
      <c r="B140" s="192"/>
      <c r="C140" s="192"/>
    </row>
    <row r="141" spans="2:10" x14ac:dyDescent="0.25">
      <c r="B141" s="192"/>
      <c r="C141" s="192"/>
    </row>
    <row r="142" spans="2:10" x14ac:dyDescent="0.25">
      <c r="B142" s="192"/>
      <c r="C142" s="192"/>
    </row>
    <row r="143" spans="2:10" x14ac:dyDescent="0.25">
      <c r="B143" s="192"/>
      <c r="C143" s="192"/>
    </row>
    <row r="144" spans="2:10" ht="27" x14ac:dyDescent="0.35">
      <c r="B144" s="213" t="s">
        <v>806</v>
      </c>
      <c r="C144" s="192"/>
    </row>
    <row r="145" spans="2:14" ht="16.5" thickBot="1" x14ac:dyDescent="0.3">
      <c r="B145" s="192"/>
      <c r="C145" s="192"/>
    </row>
    <row r="146" spans="2:14" ht="16.5" thickBot="1" x14ac:dyDescent="0.3">
      <c r="B146" s="192"/>
      <c r="C146" s="762" t="s">
        <v>200</v>
      </c>
      <c r="D146" s="767"/>
      <c r="E146" s="767"/>
      <c r="F146" s="767"/>
      <c r="G146" s="767"/>
      <c r="H146" s="767"/>
      <c r="I146" s="767"/>
      <c r="J146" s="768"/>
      <c r="K146" s="869"/>
      <c r="L146" s="885"/>
      <c r="M146" s="885"/>
      <c r="N146" s="885"/>
    </row>
    <row r="147" spans="2:14" x14ac:dyDescent="0.25">
      <c r="B147" s="192"/>
      <c r="C147" s="746" t="s">
        <v>200</v>
      </c>
      <c r="D147" s="746" t="s">
        <v>206</v>
      </c>
      <c r="E147" s="746" t="s">
        <v>207</v>
      </c>
      <c r="F147" s="746" t="s">
        <v>208</v>
      </c>
      <c r="G147" s="746" t="s">
        <v>209</v>
      </c>
      <c r="H147" s="779"/>
      <c r="I147" s="746"/>
      <c r="J147" s="779"/>
      <c r="K147" s="871"/>
      <c r="L147" s="886"/>
      <c r="M147" s="886"/>
      <c r="N147" s="885"/>
    </row>
    <row r="148" spans="2:14" x14ac:dyDescent="0.25">
      <c r="B148" s="192"/>
      <c r="C148" s="781"/>
      <c r="D148" s="781"/>
      <c r="E148" s="781"/>
      <c r="F148" s="781"/>
      <c r="G148" s="781"/>
      <c r="H148" s="781"/>
      <c r="I148" s="779"/>
      <c r="J148" s="781"/>
      <c r="K148" s="871"/>
      <c r="L148" s="886"/>
      <c r="M148" s="886"/>
      <c r="N148" s="885"/>
    </row>
    <row r="149" spans="2:14" ht="21" thickBot="1" x14ac:dyDescent="0.35">
      <c r="B149" s="192"/>
      <c r="C149" s="186">
        <f>E114+1</f>
        <v>22</v>
      </c>
      <c r="D149" s="187">
        <f>C149+1</f>
        <v>23</v>
      </c>
      <c r="E149" s="187">
        <f>D149+1</f>
        <v>24</v>
      </c>
      <c r="F149" s="187">
        <f>E149+1</f>
        <v>25</v>
      </c>
      <c r="G149" s="187">
        <f>F149+1</f>
        <v>26</v>
      </c>
      <c r="H149" s="187"/>
      <c r="I149" s="187"/>
      <c r="J149" s="189"/>
      <c r="K149" s="190"/>
      <c r="L149" s="190"/>
      <c r="M149" s="190"/>
      <c r="N149" s="190"/>
    </row>
    <row r="150" spans="2:14" x14ac:dyDescent="0.25">
      <c r="B150" s="192"/>
      <c r="C150" s="192"/>
    </row>
    <row r="151" spans="2:14" x14ac:dyDescent="0.25">
      <c r="B151" s="192"/>
      <c r="C151" s="219" t="s">
        <v>464</v>
      </c>
      <c r="E151" s="199"/>
    </row>
    <row r="152" spans="2:14" x14ac:dyDescent="0.25">
      <c r="B152" s="192"/>
      <c r="C152" s="219"/>
      <c r="E152" s="199"/>
    </row>
    <row r="153" spans="2:14" x14ac:dyDescent="0.25">
      <c r="B153" s="192">
        <f>B132+1</f>
        <v>22</v>
      </c>
      <c r="C153" s="192" t="s">
        <v>465</v>
      </c>
      <c r="E153" s="198" t="s">
        <v>466</v>
      </c>
    </row>
    <row r="154" spans="2:14" x14ac:dyDescent="0.25">
      <c r="B154" s="192"/>
      <c r="C154" s="192"/>
      <c r="F154" s="199" t="s">
        <v>467</v>
      </c>
      <c r="G154" t="s">
        <v>468</v>
      </c>
    </row>
    <row r="155" spans="2:14" x14ac:dyDescent="0.25">
      <c r="B155" s="192"/>
      <c r="C155" s="192"/>
      <c r="F155" s="199" t="s">
        <v>469</v>
      </c>
      <c r="G155" t="s">
        <v>470</v>
      </c>
    </row>
    <row r="156" spans="2:14" x14ac:dyDescent="0.25">
      <c r="B156" s="192"/>
      <c r="C156" s="192"/>
      <c r="F156" s="199" t="s">
        <v>471</v>
      </c>
      <c r="G156" t="s">
        <v>472</v>
      </c>
    </row>
    <row r="157" spans="2:14" x14ac:dyDescent="0.25">
      <c r="B157" s="192"/>
      <c r="C157" s="192"/>
      <c r="F157" s="199" t="s">
        <v>473</v>
      </c>
      <c r="G157" t="s">
        <v>474</v>
      </c>
    </row>
    <row r="158" spans="2:14" x14ac:dyDescent="0.25">
      <c r="B158" s="192"/>
      <c r="C158" s="192"/>
      <c r="F158" s="199" t="s">
        <v>475</v>
      </c>
      <c r="G158" t="s">
        <v>476</v>
      </c>
    </row>
    <row r="159" spans="2:14" x14ac:dyDescent="0.25">
      <c r="B159" s="192"/>
      <c r="C159" s="192"/>
      <c r="F159" s="199" t="s">
        <v>477</v>
      </c>
      <c r="G159" t="s">
        <v>478</v>
      </c>
    </row>
    <row r="160" spans="2:14" x14ac:dyDescent="0.25">
      <c r="B160" s="192"/>
      <c r="C160" s="192"/>
      <c r="F160" s="199" t="s">
        <v>437</v>
      </c>
      <c r="G160" t="s">
        <v>479</v>
      </c>
    </row>
    <row r="161" spans="2:17" x14ac:dyDescent="0.25">
      <c r="B161" s="192"/>
      <c r="C161" s="192"/>
    </row>
    <row r="162" spans="2:17" x14ac:dyDescent="0.25">
      <c r="B162" s="192">
        <f>B153+1</f>
        <v>23</v>
      </c>
      <c r="C162" s="192" t="s">
        <v>480</v>
      </c>
      <c r="E162" s="198" t="s">
        <v>481</v>
      </c>
    </row>
    <row r="163" spans="2:17" x14ac:dyDescent="0.25">
      <c r="B163" s="192"/>
      <c r="C163" s="192"/>
      <c r="F163" s="199" t="s">
        <v>482</v>
      </c>
      <c r="G163" t="s">
        <v>483</v>
      </c>
    </row>
    <row r="164" spans="2:17" x14ac:dyDescent="0.25">
      <c r="B164" s="192"/>
      <c r="C164" s="192"/>
      <c r="F164" s="199" t="s">
        <v>484</v>
      </c>
      <c r="G164" t="s">
        <v>485</v>
      </c>
    </row>
    <row r="165" spans="2:17" x14ac:dyDescent="0.25">
      <c r="B165" s="192"/>
      <c r="C165" s="192"/>
      <c r="F165" s="199" t="s">
        <v>486</v>
      </c>
      <c r="G165" t="s">
        <v>487</v>
      </c>
    </row>
    <row r="166" spans="2:17" x14ac:dyDescent="0.25">
      <c r="B166" s="192"/>
      <c r="C166" s="192"/>
      <c r="F166" s="199" t="s">
        <v>488</v>
      </c>
      <c r="G166" t="s">
        <v>489</v>
      </c>
    </row>
    <row r="167" spans="2:17" x14ac:dyDescent="0.25">
      <c r="B167" s="192"/>
      <c r="C167" s="192"/>
      <c r="F167" s="199" t="s">
        <v>490</v>
      </c>
      <c r="G167" t="s">
        <v>491</v>
      </c>
    </row>
    <row r="168" spans="2:17" x14ac:dyDescent="0.25">
      <c r="B168" s="192"/>
      <c r="C168" s="192"/>
      <c r="F168" s="199" t="s">
        <v>437</v>
      </c>
      <c r="G168" t="s">
        <v>446</v>
      </c>
    </row>
    <row r="169" spans="2:17" x14ac:dyDescent="0.25">
      <c r="B169" s="192"/>
      <c r="C169" s="192"/>
    </row>
    <row r="170" spans="2:17" x14ac:dyDescent="0.25">
      <c r="B170" s="192">
        <f>B162+1</f>
        <v>24</v>
      </c>
      <c r="C170" s="192" t="s">
        <v>492</v>
      </c>
      <c r="E170" t="s">
        <v>493</v>
      </c>
      <c r="I170" s="20"/>
      <c r="J170" s="20"/>
      <c r="K170" s="20"/>
      <c r="L170" s="20"/>
      <c r="M170" s="20"/>
      <c r="N170" s="20"/>
      <c r="O170" s="20"/>
      <c r="P170" s="20"/>
      <c r="Q170" s="20"/>
    </row>
    <row r="171" spans="2:17" x14ac:dyDescent="0.25">
      <c r="B171" s="192"/>
      <c r="C171" s="192"/>
      <c r="I171" s="20"/>
      <c r="J171" s="20"/>
      <c r="K171" s="20"/>
      <c r="L171" s="20"/>
      <c r="M171" s="20"/>
      <c r="N171" s="20"/>
      <c r="O171" s="20"/>
      <c r="P171" s="20"/>
      <c r="Q171" s="20"/>
    </row>
    <row r="172" spans="2:17" x14ac:dyDescent="0.25">
      <c r="B172" s="192">
        <f>B170+1</f>
        <v>25</v>
      </c>
      <c r="C172" s="192" t="s">
        <v>494</v>
      </c>
      <c r="E172" t="s">
        <v>495</v>
      </c>
      <c r="H172" s="220"/>
      <c r="I172" s="220"/>
      <c r="J172" s="220"/>
      <c r="K172" s="220"/>
      <c r="L172" s="220"/>
      <c r="M172" s="220"/>
      <c r="N172" s="220"/>
      <c r="O172" s="220"/>
      <c r="P172" s="221"/>
      <c r="Q172" s="20"/>
    </row>
    <row r="173" spans="2:17" x14ac:dyDescent="0.25">
      <c r="B173" s="192"/>
      <c r="C173" s="192"/>
      <c r="H173" s="220"/>
      <c r="I173" s="220"/>
      <c r="J173" s="220"/>
      <c r="K173" s="220"/>
      <c r="L173" s="220"/>
      <c r="M173" s="220"/>
      <c r="N173" s="220"/>
      <c r="O173" s="220"/>
      <c r="P173" s="221"/>
      <c r="Q173" s="20"/>
    </row>
    <row r="174" spans="2:17" x14ac:dyDescent="0.25">
      <c r="B174" s="192">
        <f>B172+1</f>
        <v>26</v>
      </c>
      <c r="C174" s="192" t="s">
        <v>496</v>
      </c>
      <c r="E174" t="s">
        <v>497</v>
      </c>
      <c r="H174" s="220"/>
      <c r="I174" s="220"/>
      <c r="J174" s="220"/>
      <c r="K174" s="220"/>
      <c r="L174" s="220"/>
      <c r="M174" s="220"/>
      <c r="N174" s="220"/>
      <c r="O174" s="220"/>
      <c r="P174" s="221"/>
      <c r="Q174" s="20"/>
    </row>
    <row r="175" spans="2:17" x14ac:dyDescent="0.25">
      <c r="B175" s="192"/>
      <c r="C175" s="192"/>
      <c r="E175" s="198" t="s">
        <v>441</v>
      </c>
      <c r="H175" s="220"/>
      <c r="I175" s="220"/>
      <c r="J175" s="220"/>
      <c r="K175" s="220"/>
      <c r="L175" s="220"/>
      <c r="M175" s="220"/>
      <c r="N175" s="220"/>
      <c r="O175" s="220"/>
      <c r="P175" s="221"/>
      <c r="Q175" s="20"/>
    </row>
    <row r="176" spans="2:17" x14ac:dyDescent="0.25">
      <c r="B176" s="192"/>
      <c r="C176" s="192"/>
      <c r="F176" s="199" t="s">
        <v>498</v>
      </c>
      <c r="H176" s="220"/>
      <c r="I176" s="220"/>
      <c r="J176" s="220"/>
      <c r="K176" s="220"/>
      <c r="L176" s="220"/>
      <c r="M176" s="220"/>
      <c r="N176" s="220"/>
      <c r="O176" s="220"/>
      <c r="P176" s="221"/>
      <c r="Q176" s="20"/>
    </row>
    <row r="177" spans="2:17" x14ac:dyDescent="0.25">
      <c r="B177" s="192"/>
      <c r="C177" s="192"/>
      <c r="F177" s="199" t="s">
        <v>499</v>
      </c>
      <c r="H177" s="220"/>
      <c r="I177" s="220"/>
      <c r="J177" s="220"/>
      <c r="K177" s="220"/>
      <c r="L177" s="220"/>
      <c r="M177" s="220"/>
      <c r="N177" s="220"/>
      <c r="O177" s="220"/>
      <c r="P177" s="221"/>
      <c r="Q177" s="20"/>
    </row>
    <row r="178" spans="2:17" x14ac:dyDescent="0.25">
      <c r="B178" s="192"/>
      <c r="C178" s="192"/>
      <c r="F178" s="199" t="s">
        <v>445</v>
      </c>
      <c r="H178" s="220"/>
      <c r="I178" s="220"/>
      <c r="J178" s="220"/>
      <c r="K178" s="220"/>
      <c r="L178" s="220"/>
      <c r="M178" s="220"/>
      <c r="N178" s="220"/>
      <c r="O178" s="220"/>
      <c r="P178" s="221"/>
      <c r="Q178" s="20"/>
    </row>
    <row r="179" spans="2:17" x14ac:dyDescent="0.25">
      <c r="B179" s="192"/>
      <c r="C179" s="192"/>
      <c r="H179" s="220"/>
      <c r="I179" s="220"/>
      <c r="J179" s="220"/>
      <c r="K179" s="220"/>
      <c r="L179" s="220"/>
      <c r="M179" s="220"/>
      <c r="N179" s="220"/>
      <c r="O179" s="220"/>
      <c r="P179" s="221"/>
      <c r="Q179" s="20"/>
    </row>
    <row r="180" spans="2:17" ht="27" x14ac:dyDescent="0.35">
      <c r="B180" s="213" t="s">
        <v>806</v>
      </c>
      <c r="C180" s="192"/>
      <c r="H180" s="220"/>
      <c r="I180" s="220"/>
      <c r="J180" s="220"/>
      <c r="K180" s="220"/>
      <c r="L180" s="220"/>
      <c r="M180" s="220"/>
      <c r="N180" s="220"/>
      <c r="O180" s="220"/>
      <c r="P180" s="221"/>
      <c r="Q180" s="20"/>
    </row>
    <row r="181" spans="2:17" ht="16.5" thickBot="1" x14ac:dyDescent="0.3">
      <c r="B181" s="192"/>
      <c r="C181" s="192"/>
      <c r="H181" s="220"/>
      <c r="I181" s="220"/>
      <c r="J181" s="220"/>
      <c r="K181" s="220"/>
      <c r="L181" s="220"/>
      <c r="M181" s="220"/>
      <c r="N181" s="220"/>
      <c r="O181" s="220"/>
      <c r="P181" s="221"/>
      <c r="Q181" s="20"/>
    </row>
    <row r="182" spans="2:17" ht="16.5" thickBot="1" x14ac:dyDescent="0.3">
      <c r="B182" s="192"/>
      <c r="C182" s="762" t="s">
        <v>200</v>
      </c>
      <c r="D182" s="767"/>
      <c r="E182" s="767"/>
      <c r="F182" s="767"/>
      <c r="G182" s="767"/>
      <c r="H182" s="767"/>
      <c r="I182" s="767"/>
      <c r="J182" s="768"/>
      <c r="K182" s="748" t="s">
        <v>201</v>
      </c>
      <c r="L182" s="746" t="s">
        <v>202</v>
      </c>
      <c r="O182" s="220"/>
      <c r="P182" s="221"/>
      <c r="Q182" s="20"/>
    </row>
    <row r="183" spans="2:17" x14ac:dyDescent="0.25">
      <c r="B183" s="192"/>
      <c r="C183" s="746"/>
      <c r="D183" s="746"/>
      <c r="E183" s="746"/>
      <c r="F183" s="746"/>
      <c r="G183" s="746"/>
      <c r="H183" s="779" t="s">
        <v>210</v>
      </c>
      <c r="I183" s="746" t="s">
        <v>211</v>
      </c>
      <c r="J183" s="779" t="s">
        <v>212</v>
      </c>
      <c r="K183" s="749"/>
      <c r="L183" s="781"/>
      <c r="O183" s="220"/>
      <c r="P183" s="221"/>
      <c r="Q183" s="20"/>
    </row>
    <row r="184" spans="2:17" x14ac:dyDescent="0.25">
      <c r="B184" s="192"/>
      <c r="C184" s="781"/>
      <c r="D184" s="781"/>
      <c r="E184" s="781"/>
      <c r="F184" s="781"/>
      <c r="G184" s="781"/>
      <c r="H184" s="781"/>
      <c r="I184" s="779"/>
      <c r="J184" s="781"/>
      <c r="K184" s="749"/>
      <c r="L184" s="781"/>
      <c r="O184" s="220"/>
      <c r="P184" s="221"/>
      <c r="Q184" s="20"/>
    </row>
    <row r="185" spans="2:17" ht="21" thickBot="1" x14ac:dyDescent="0.35">
      <c r="B185" s="192"/>
      <c r="C185" s="186"/>
      <c r="D185" s="187"/>
      <c r="E185" s="187"/>
      <c r="F185" s="187"/>
      <c r="G185" s="187"/>
      <c r="H185" s="187">
        <v>27</v>
      </c>
      <c r="I185" s="187">
        <f>H185+1</f>
        <v>28</v>
      </c>
      <c r="J185" s="187">
        <f>I185+1</f>
        <v>29</v>
      </c>
      <c r="K185" s="187">
        <f>J185+1</f>
        <v>30</v>
      </c>
      <c r="L185" s="189">
        <f>K185+1</f>
        <v>31</v>
      </c>
      <c r="O185" s="220"/>
      <c r="P185" s="221"/>
      <c r="Q185" s="20"/>
    </row>
    <row r="186" spans="2:17" x14ac:dyDescent="0.25">
      <c r="B186" s="192"/>
      <c r="C186" s="192"/>
      <c r="H186" s="220"/>
      <c r="I186" s="220"/>
      <c r="J186" s="220"/>
      <c r="K186" s="220"/>
      <c r="L186" s="220"/>
      <c r="M186" s="220"/>
      <c r="N186" s="220"/>
      <c r="O186" s="220"/>
      <c r="P186" s="221"/>
      <c r="Q186" s="20"/>
    </row>
    <row r="187" spans="2:17" x14ac:dyDescent="0.25">
      <c r="B187" s="192">
        <f>B174+1</f>
        <v>27</v>
      </c>
      <c r="C187" s="192" t="s">
        <v>500</v>
      </c>
      <c r="E187" t="s">
        <v>501</v>
      </c>
      <c r="H187" s="20"/>
      <c r="I187" s="20"/>
      <c r="J187" s="20"/>
      <c r="K187" s="20"/>
      <c r="L187" s="20"/>
      <c r="M187" s="20"/>
      <c r="N187" s="20"/>
      <c r="O187" s="20"/>
      <c r="P187" s="20"/>
      <c r="Q187" s="20"/>
    </row>
    <row r="188" spans="2:17" x14ac:dyDescent="0.25">
      <c r="B188" s="192"/>
      <c r="C188" s="192"/>
      <c r="E188" t="s">
        <v>502</v>
      </c>
      <c r="H188" s="20"/>
      <c r="I188" s="20"/>
      <c r="J188" s="20"/>
      <c r="K188" s="20"/>
      <c r="L188" s="20"/>
      <c r="M188" s="20"/>
      <c r="N188" s="20"/>
      <c r="O188" s="20"/>
      <c r="P188" s="20"/>
      <c r="Q188" s="20"/>
    </row>
    <row r="189" spans="2:17" x14ac:dyDescent="0.25">
      <c r="B189" s="192"/>
      <c r="C189" s="192"/>
      <c r="E189" s="198" t="s">
        <v>441</v>
      </c>
      <c r="H189" s="20"/>
      <c r="I189" s="199" t="s">
        <v>503</v>
      </c>
      <c r="J189" s="20"/>
      <c r="K189" s="20"/>
      <c r="L189" s="20"/>
      <c r="M189" s="20"/>
      <c r="N189" s="20"/>
      <c r="O189" s="20"/>
      <c r="P189" s="20"/>
      <c r="Q189" s="20"/>
    </row>
    <row r="190" spans="2:17" x14ac:dyDescent="0.25">
      <c r="B190" s="192"/>
      <c r="C190" s="192"/>
      <c r="H190" s="20"/>
      <c r="I190" s="199" t="s">
        <v>504</v>
      </c>
      <c r="J190" s="20"/>
      <c r="K190" s="20"/>
      <c r="L190" s="20"/>
      <c r="M190" s="20"/>
      <c r="N190" s="20"/>
      <c r="O190" s="20"/>
      <c r="P190" s="20"/>
      <c r="Q190" s="20"/>
    </row>
    <row r="191" spans="2:17" x14ac:dyDescent="0.25">
      <c r="B191" s="192"/>
      <c r="C191" s="192"/>
      <c r="H191" s="20"/>
      <c r="I191" s="199" t="s">
        <v>505</v>
      </c>
      <c r="J191" s="20"/>
      <c r="K191" s="20"/>
      <c r="L191" s="20"/>
      <c r="M191" s="20"/>
      <c r="N191" s="20"/>
      <c r="O191" s="20"/>
      <c r="P191" s="20"/>
      <c r="Q191" s="20"/>
    </row>
    <row r="192" spans="2:17" x14ac:dyDescent="0.25">
      <c r="B192" s="192"/>
      <c r="C192" s="192"/>
      <c r="F192" s="199"/>
      <c r="H192" s="20"/>
      <c r="I192" s="20"/>
      <c r="J192" s="20"/>
      <c r="K192" s="20"/>
      <c r="L192" s="20"/>
      <c r="M192" s="20"/>
      <c r="N192" s="20"/>
      <c r="O192" s="20"/>
      <c r="P192" s="20"/>
      <c r="Q192" s="20"/>
    </row>
    <row r="193" spans="2:17" x14ac:dyDescent="0.25">
      <c r="B193" s="192">
        <f>B187+1</f>
        <v>28</v>
      </c>
      <c r="C193" s="192" t="s">
        <v>506</v>
      </c>
      <c r="E193" t="s">
        <v>507</v>
      </c>
      <c r="H193" s="20"/>
      <c r="I193" s="20"/>
      <c r="J193" s="20"/>
      <c r="K193" s="20"/>
      <c r="L193" s="20"/>
      <c r="M193" s="20"/>
      <c r="N193" s="20"/>
      <c r="O193" s="20"/>
      <c r="P193" s="20"/>
      <c r="Q193" s="20"/>
    </row>
    <row r="194" spans="2:17" x14ac:dyDescent="0.25">
      <c r="E194" s="198" t="s">
        <v>441</v>
      </c>
      <c r="H194" s="199" t="s">
        <v>508</v>
      </c>
      <c r="I194" t="s">
        <v>509</v>
      </c>
      <c r="J194" s="20"/>
      <c r="K194" s="20"/>
      <c r="L194" s="20"/>
      <c r="M194" s="20"/>
      <c r="N194" s="20"/>
      <c r="O194" s="20"/>
      <c r="P194" s="20"/>
      <c r="Q194" s="20"/>
    </row>
    <row r="195" spans="2:17" x14ac:dyDescent="0.25">
      <c r="H195" s="199" t="s">
        <v>510</v>
      </c>
      <c r="I195" t="s">
        <v>511</v>
      </c>
      <c r="J195" s="20"/>
      <c r="K195" s="20"/>
      <c r="L195" s="20"/>
      <c r="M195" s="20"/>
      <c r="N195" s="20"/>
      <c r="O195" s="20"/>
      <c r="P195" s="20"/>
      <c r="Q195" s="20"/>
    </row>
    <row r="196" spans="2:17" x14ac:dyDescent="0.25">
      <c r="H196" s="199" t="s">
        <v>512</v>
      </c>
      <c r="I196" t="s">
        <v>513</v>
      </c>
      <c r="J196" s="20"/>
      <c r="K196" s="20"/>
      <c r="L196" s="20"/>
      <c r="M196" s="20"/>
      <c r="N196" s="20"/>
      <c r="O196" s="20"/>
      <c r="P196" s="20"/>
      <c r="Q196" s="20"/>
    </row>
    <row r="197" spans="2:17" x14ac:dyDescent="0.25">
      <c r="H197" s="20"/>
      <c r="I197" s="20"/>
      <c r="J197" s="20"/>
      <c r="K197" s="20"/>
      <c r="L197" s="20"/>
      <c r="M197" s="20"/>
      <c r="N197" s="20"/>
      <c r="O197" s="20"/>
      <c r="P197" s="20"/>
      <c r="Q197" s="20"/>
    </row>
    <row r="198" spans="2:17" x14ac:dyDescent="0.25">
      <c r="B198" s="192">
        <f>B193+1</f>
        <v>29</v>
      </c>
      <c r="C198" s="192" t="s">
        <v>514</v>
      </c>
      <c r="E198" t="s">
        <v>515</v>
      </c>
    </row>
    <row r="199" spans="2:17" x14ac:dyDescent="0.25">
      <c r="B199" s="192"/>
      <c r="C199" s="192"/>
      <c r="E199" t="s">
        <v>516</v>
      </c>
    </row>
    <row r="200" spans="2:17" x14ac:dyDescent="0.25">
      <c r="B200" s="192"/>
      <c r="C200" s="192"/>
    </row>
    <row r="201" spans="2:17" x14ac:dyDescent="0.25">
      <c r="B201" s="192">
        <f>B198+1</f>
        <v>30</v>
      </c>
      <c r="C201" s="192" t="s">
        <v>517</v>
      </c>
      <c r="E201" t="s">
        <v>518</v>
      </c>
    </row>
    <row r="202" spans="2:17" x14ac:dyDescent="0.25">
      <c r="B202" s="192"/>
      <c r="C202" s="192"/>
      <c r="E202" t="s">
        <v>519</v>
      </c>
    </row>
    <row r="203" spans="2:17" x14ac:dyDescent="0.25">
      <c r="B203" s="192"/>
      <c r="C203" s="192"/>
      <c r="E203" s="198" t="s">
        <v>441</v>
      </c>
      <c r="H203" s="222" t="s">
        <v>520</v>
      </c>
      <c r="I203" t="s">
        <v>521</v>
      </c>
    </row>
    <row r="204" spans="2:17" x14ac:dyDescent="0.25">
      <c r="B204" s="192"/>
      <c r="C204" s="192"/>
      <c r="H204" s="199" t="s">
        <v>522</v>
      </c>
      <c r="I204" t="s">
        <v>523</v>
      </c>
    </row>
    <row r="205" spans="2:17" x14ac:dyDescent="0.25">
      <c r="B205" s="192"/>
      <c r="C205" s="192"/>
      <c r="H205" s="199" t="s">
        <v>524</v>
      </c>
      <c r="I205" t="s">
        <v>525</v>
      </c>
    </row>
    <row r="206" spans="2:17" x14ac:dyDescent="0.25">
      <c r="B206" s="192"/>
      <c r="C206" s="192"/>
      <c r="H206" s="199" t="s">
        <v>445</v>
      </c>
      <c r="I206" t="s">
        <v>526</v>
      </c>
    </row>
    <row r="207" spans="2:17" x14ac:dyDescent="0.25">
      <c r="B207" s="192"/>
      <c r="C207" s="192"/>
    </row>
    <row r="208" spans="2:17" x14ac:dyDescent="0.25">
      <c r="B208" s="192">
        <f>B201+1</f>
        <v>31</v>
      </c>
      <c r="C208" s="192" t="s">
        <v>527</v>
      </c>
      <c r="E208" t="s">
        <v>528</v>
      </c>
    </row>
    <row r="209" spans="2:9" x14ac:dyDescent="0.25">
      <c r="B209" s="192"/>
      <c r="C209" s="192"/>
      <c r="E209" s="198" t="s">
        <v>441</v>
      </c>
      <c r="H209" s="222" t="s">
        <v>520</v>
      </c>
      <c r="I209" t="s">
        <v>521</v>
      </c>
    </row>
    <row r="210" spans="2:9" x14ac:dyDescent="0.25">
      <c r="B210" s="192"/>
      <c r="C210" s="192"/>
      <c r="H210" s="199" t="s">
        <v>529</v>
      </c>
      <c r="I210" t="s">
        <v>530</v>
      </c>
    </row>
    <row r="211" spans="2:9" x14ac:dyDescent="0.25">
      <c r="B211" s="192"/>
      <c r="C211" s="192"/>
      <c r="H211" s="199" t="s">
        <v>531</v>
      </c>
      <c r="I211" t="s">
        <v>532</v>
      </c>
    </row>
    <row r="212" spans="2:9" x14ac:dyDescent="0.25">
      <c r="B212" s="192"/>
      <c r="C212" s="192"/>
      <c r="H212" s="199" t="s">
        <v>533</v>
      </c>
      <c r="I212" t="s">
        <v>534</v>
      </c>
    </row>
    <row r="213" spans="2:9" x14ac:dyDescent="0.25">
      <c r="B213" s="192"/>
      <c r="C213" s="192"/>
      <c r="H213" s="199" t="s">
        <v>445</v>
      </c>
      <c r="I213" t="s">
        <v>535</v>
      </c>
    </row>
    <row r="214" spans="2:9" x14ac:dyDescent="0.25">
      <c r="B214" s="192"/>
      <c r="C214" s="192"/>
      <c r="F214" s="199"/>
    </row>
    <row r="215" spans="2:9" x14ac:dyDescent="0.25">
      <c r="B215" s="192"/>
      <c r="C215" s="192"/>
      <c r="F215" s="199"/>
    </row>
    <row r="216" spans="2:9" ht="27" x14ac:dyDescent="0.35">
      <c r="B216" s="213" t="s">
        <v>806</v>
      </c>
      <c r="C216" s="192"/>
      <c r="F216" s="199"/>
    </row>
    <row r="217" spans="2:9" ht="16.5" thickBot="1" x14ac:dyDescent="0.3">
      <c r="B217" s="192"/>
      <c r="C217" s="192"/>
      <c r="F217" s="199"/>
    </row>
    <row r="218" spans="2:9" x14ac:dyDescent="0.25">
      <c r="B218" s="192"/>
      <c r="C218" s="746" t="s">
        <v>246</v>
      </c>
      <c r="D218" s="746" t="s">
        <v>203</v>
      </c>
      <c r="F218" s="199"/>
    </row>
    <row r="219" spans="2:9" x14ac:dyDescent="0.25">
      <c r="B219" s="192"/>
      <c r="C219" s="781"/>
      <c r="D219" s="779"/>
      <c r="F219" s="199"/>
    </row>
    <row r="220" spans="2:9" x14ac:dyDescent="0.25">
      <c r="B220" s="192"/>
      <c r="C220" s="781"/>
      <c r="D220" s="779"/>
      <c r="F220" s="199"/>
    </row>
    <row r="221" spans="2:9" ht="20.25" x14ac:dyDescent="0.3">
      <c r="B221" s="192"/>
      <c r="C221" s="191">
        <f>L185+1</f>
        <v>32</v>
      </c>
      <c r="D221" s="191">
        <f>C221+1</f>
        <v>33</v>
      </c>
      <c r="F221" s="199"/>
    </row>
    <row r="222" spans="2:9" x14ac:dyDescent="0.25">
      <c r="B222" s="192"/>
      <c r="C222" s="192"/>
      <c r="F222" s="199"/>
    </row>
    <row r="223" spans="2:9" x14ac:dyDescent="0.25">
      <c r="B223" s="192">
        <v>32</v>
      </c>
      <c r="C223" s="192" t="s">
        <v>536</v>
      </c>
      <c r="E223" t="s">
        <v>537</v>
      </c>
      <c r="F223" s="199"/>
    </row>
    <row r="224" spans="2:9" x14ac:dyDescent="0.25">
      <c r="B224" s="192"/>
      <c r="C224" s="192"/>
      <c r="E224" s="198" t="s">
        <v>441</v>
      </c>
      <c r="F224" s="199"/>
      <c r="H224" s="199" t="s">
        <v>538</v>
      </c>
      <c r="I224" t="s">
        <v>539</v>
      </c>
    </row>
    <row r="225" spans="2:157" x14ac:dyDescent="0.25">
      <c r="B225" s="192"/>
      <c r="C225" s="192"/>
      <c r="E225" s="198"/>
      <c r="H225" s="199" t="s">
        <v>540</v>
      </c>
      <c r="I225" t="s">
        <v>541</v>
      </c>
    </row>
    <row r="226" spans="2:157" x14ac:dyDescent="0.25">
      <c r="B226" s="192"/>
      <c r="C226" s="192"/>
      <c r="E226" s="198"/>
      <c r="H226" s="199" t="s">
        <v>542</v>
      </c>
      <c r="I226" t="s">
        <v>543</v>
      </c>
    </row>
    <row r="227" spans="2:157" x14ac:dyDescent="0.25">
      <c r="B227" s="192"/>
      <c r="C227" s="192"/>
      <c r="E227" s="198"/>
      <c r="H227" s="199" t="s">
        <v>544</v>
      </c>
      <c r="I227" t="s">
        <v>545</v>
      </c>
    </row>
    <row r="228" spans="2:157" x14ac:dyDescent="0.25">
      <c r="B228" s="192"/>
      <c r="C228" s="192"/>
      <c r="E228" s="198"/>
      <c r="H228" s="199" t="s">
        <v>546</v>
      </c>
      <c r="I228" t="s">
        <v>547</v>
      </c>
    </row>
    <row r="229" spans="2:157" x14ac:dyDescent="0.25">
      <c r="B229" s="192"/>
      <c r="C229" s="192"/>
      <c r="E229" s="198"/>
      <c r="H229" s="199" t="s">
        <v>548</v>
      </c>
      <c r="I229" t="s">
        <v>549</v>
      </c>
    </row>
    <row r="230" spans="2:157" x14ac:dyDescent="0.25">
      <c r="B230" s="192"/>
      <c r="C230" s="192"/>
      <c r="E230" s="198"/>
      <c r="H230" s="199" t="s">
        <v>505</v>
      </c>
      <c r="I230" t="s">
        <v>550</v>
      </c>
    </row>
    <row r="231" spans="2:157" x14ac:dyDescent="0.25">
      <c r="B231" s="192"/>
      <c r="C231" s="192"/>
      <c r="E231" s="198"/>
    </row>
    <row r="232" spans="2:157" x14ac:dyDescent="0.25">
      <c r="B232" s="192">
        <v>33</v>
      </c>
      <c r="C232" s="192" t="s">
        <v>551</v>
      </c>
      <c r="E232" t="s">
        <v>552</v>
      </c>
    </row>
    <row r="233" spans="2:157" x14ac:dyDescent="0.25">
      <c r="E233" s="222" t="s">
        <v>520</v>
      </c>
      <c r="F233" s="197" t="s">
        <v>521</v>
      </c>
      <c r="J233" s="179" t="s">
        <v>553</v>
      </c>
    </row>
    <row r="234" spans="2:157" x14ac:dyDescent="0.25">
      <c r="E234" s="85"/>
      <c r="F234" s="197" t="s">
        <v>554</v>
      </c>
      <c r="J234" s="179" t="s">
        <v>555</v>
      </c>
    </row>
    <row r="235" spans="2:157" x14ac:dyDescent="0.25">
      <c r="E235" s="85"/>
      <c r="F235" s="197" t="s">
        <v>556</v>
      </c>
    </row>
    <row r="236" spans="2:157" ht="16.5" thickBot="1" x14ac:dyDescent="0.3">
      <c r="E236" s="85"/>
      <c r="F236" s="197"/>
    </row>
    <row r="237" spans="2:157" s="223" customFormat="1" ht="38.25" customHeight="1" x14ac:dyDescent="0.25">
      <c r="C237" s="775" t="s">
        <v>217</v>
      </c>
      <c r="D237" s="889"/>
      <c r="E237" s="892" t="s">
        <v>557</v>
      </c>
      <c r="F237" s="889"/>
      <c r="G237" s="893" t="s">
        <v>219</v>
      </c>
      <c r="H237" s="889"/>
      <c r="I237" s="218"/>
      <c r="J237" s="218"/>
      <c r="K237" s="218"/>
      <c r="L237" s="224"/>
      <c r="M237" s="224"/>
      <c r="N237" s="224"/>
      <c r="O237" s="224"/>
      <c r="P237" s="224"/>
      <c r="Q237" s="218"/>
      <c r="R237" s="218"/>
      <c r="S237" s="224"/>
      <c r="T237" s="224"/>
      <c r="U237" s="224"/>
      <c r="V237" s="224"/>
      <c r="W237" s="224"/>
      <c r="X237" s="224"/>
      <c r="Y237" s="224"/>
      <c r="Z237" s="224"/>
      <c r="AA237" s="224"/>
      <c r="AB237" s="224"/>
      <c r="AC237" s="224"/>
      <c r="AD237" s="224"/>
      <c r="AE237" s="224"/>
      <c r="AF237" s="224"/>
      <c r="AG237" s="224"/>
      <c r="AH237" s="224"/>
      <c r="AI237" s="224"/>
      <c r="AJ237" s="225"/>
      <c r="AK237" s="225"/>
      <c r="AL237" s="225"/>
      <c r="AM237" s="225"/>
      <c r="AN237" s="225"/>
      <c r="AO237" s="225"/>
      <c r="AP237" s="225"/>
      <c r="AQ237" s="225"/>
      <c r="AR237" s="225"/>
      <c r="AS237" s="225"/>
      <c r="AT237" s="225"/>
      <c r="AU237" s="225"/>
      <c r="AV237" s="225"/>
      <c r="AW237" s="225"/>
      <c r="AX237" s="225"/>
      <c r="AY237" s="225"/>
      <c r="AZ237" s="225"/>
      <c r="BA237" s="225"/>
      <c r="BB237" s="225"/>
      <c r="BC237" s="225"/>
      <c r="BD237" s="225"/>
      <c r="BE237" s="225"/>
      <c r="BF237" s="225"/>
      <c r="BG237" s="225"/>
      <c r="BH237" s="225"/>
      <c r="BI237" s="225"/>
      <c r="BJ237" s="225"/>
      <c r="BK237" s="225"/>
      <c r="BL237" s="225"/>
      <c r="BM237" s="225"/>
      <c r="BN237" s="225"/>
      <c r="BO237" s="225"/>
      <c r="BP237" s="225"/>
      <c r="BQ237" s="225"/>
      <c r="BR237" s="225"/>
      <c r="BS237" s="225"/>
      <c r="BT237" s="225"/>
      <c r="BU237" s="225"/>
      <c r="BV237" s="225"/>
      <c r="BW237" s="225"/>
      <c r="BX237" s="225"/>
      <c r="BY237" s="225"/>
      <c r="BZ237" s="225"/>
      <c r="CA237" s="225"/>
      <c r="CB237" s="225"/>
      <c r="CC237" s="225"/>
      <c r="CD237" s="225"/>
      <c r="CE237" s="225"/>
      <c r="CF237" s="225"/>
      <c r="CG237" s="225"/>
      <c r="CH237" s="225"/>
      <c r="CI237" s="225"/>
      <c r="CJ237" s="225"/>
      <c r="CK237" s="225"/>
      <c r="CL237" s="225"/>
      <c r="CM237" s="225"/>
      <c r="CN237" s="225"/>
      <c r="CO237" s="225"/>
      <c r="CP237" s="225"/>
      <c r="CQ237" s="225"/>
      <c r="CR237" s="225"/>
      <c r="CS237" s="225"/>
      <c r="CT237" s="225"/>
      <c r="CU237" s="225"/>
      <c r="CV237" s="225"/>
      <c r="CW237" s="225"/>
      <c r="CX237" s="225"/>
      <c r="CY237" s="225"/>
      <c r="CZ237" s="225"/>
      <c r="DA237" s="225"/>
      <c r="DB237" s="225"/>
      <c r="DC237" s="225"/>
      <c r="DD237" s="225"/>
      <c r="DE237" s="225"/>
      <c r="DF237" s="225"/>
      <c r="DG237" s="225"/>
      <c r="DH237" s="225"/>
      <c r="DI237" s="225"/>
      <c r="DJ237" s="225"/>
      <c r="DK237" s="225"/>
      <c r="DL237" s="225"/>
      <c r="DM237" s="225"/>
      <c r="DN237" s="225"/>
      <c r="DO237" s="225"/>
      <c r="DP237" s="225"/>
      <c r="DQ237" s="225"/>
      <c r="DR237" s="225"/>
      <c r="DS237" s="225"/>
      <c r="DT237" s="225"/>
      <c r="DU237" s="225"/>
      <c r="DV237" s="225"/>
      <c r="DW237" s="225"/>
      <c r="DX237" s="225"/>
      <c r="DY237" s="225"/>
      <c r="DZ237" s="225"/>
      <c r="EA237" s="225"/>
      <c r="EB237" s="225"/>
      <c r="EC237" s="225"/>
      <c r="ED237" s="225"/>
      <c r="EE237" s="225"/>
      <c r="EF237" s="225"/>
      <c r="EG237" s="225"/>
      <c r="EH237" s="225"/>
      <c r="EI237" s="225"/>
      <c r="EJ237" s="225"/>
      <c r="EK237" s="225"/>
      <c r="EL237" s="225"/>
      <c r="EM237" s="225"/>
      <c r="EN237" s="225"/>
      <c r="EO237" s="225"/>
      <c r="EP237" s="225"/>
      <c r="EQ237" s="225"/>
      <c r="ER237" s="225"/>
      <c r="ES237" s="225"/>
      <c r="ET237" s="225"/>
      <c r="EU237" s="225"/>
      <c r="EV237" s="225"/>
      <c r="EW237" s="225"/>
      <c r="EX237" s="225"/>
      <c r="EY237" s="225"/>
      <c r="EZ237" s="225"/>
      <c r="FA237" s="225"/>
    </row>
    <row r="238" spans="2:157" ht="15" customHeight="1" thickBot="1" x14ac:dyDescent="0.3">
      <c r="C238" s="890"/>
      <c r="D238" s="891"/>
      <c r="E238" s="890"/>
      <c r="F238" s="891"/>
      <c r="G238" s="890"/>
      <c r="H238" s="891"/>
      <c r="I238" s="226"/>
      <c r="J238" s="226"/>
      <c r="K238" s="226"/>
      <c r="L238" s="226"/>
      <c r="M238" s="226"/>
      <c r="N238" s="226"/>
      <c r="O238" s="226"/>
      <c r="P238" s="226"/>
      <c r="Q238" s="226"/>
      <c r="R238" s="226"/>
      <c r="S238" s="226"/>
      <c r="T238" s="226"/>
      <c r="U238" s="226"/>
      <c r="V238" s="226"/>
      <c r="W238" s="226"/>
      <c r="X238" s="226"/>
      <c r="Y238" s="226"/>
      <c r="Z238" s="226"/>
      <c r="AA238" s="226"/>
      <c r="AB238" s="226"/>
      <c r="AC238" s="226"/>
      <c r="AD238" s="226"/>
      <c r="AE238" s="226"/>
      <c r="AF238" s="226"/>
      <c r="AG238" s="226"/>
      <c r="AH238" s="226"/>
      <c r="AI238" s="226"/>
      <c r="AJ238" s="226"/>
      <c r="AK238" s="226"/>
      <c r="AL238" s="226"/>
      <c r="AM238" s="226"/>
      <c r="AN238" s="226"/>
      <c r="AO238" s="226"/>
      <c r="AP238" s="226"/>
      <c r="AQ238" s="226"/>
      <c r="AR238" s="226"/>
      <c r="AS238" s="226"/>
      <c r="AT238" s="226"/>
      <c r="AU238" s="226"/>
      <c r="AV238" s="226"/>
      <c r="AW238" s="226"/>
      <c r="AX238" s="226"/>
      <c r="AY238" s="226"/>
      <c r="AZ238" s="226"/>
      <c r="BA238" s="226"/>
      <c r="BB238" s="226"/>
      <c r="BC238" s="226"/>
      <c r="BD238" s="226"/>
      <c r="BE238" s="226"/>
      <c r="BF238" s="226"/>
      <c r="BG238" s="226"/>
      <c r="BH238" s="226"/>
      <c r="BI238" s="226"/>
      <c r="BJ238" s="226"/>
      <c r="BK238" s="226"/>
      <c r="BL238" s="226"/>
      <c r="BM238" s="226"/>
      <c r="BN238" s="226"/>
      <c r="BO238" s="226"/>
      <c r="BP238" s="226"/>
      <c r="BQ238" s="226"/>
      <c r="BR238" s="226"/>
      <c r="BS238" s="226"/>
      <c r="BT238" s="226"/>
      <c r="BU238" s="226"/>
      <c r="BV238" s="226"/>
      <c r="BW238" s="226"/>
      <c r="BX238" s="226"/>
      <c r="BY238" s="226"/>
      <c r="BZ238" s="226"/>
      <c r="CA238" s="226"/>
      <c r="CB238" s="226"/>
      <c r="CC238" s="226"/>
      <c r="CD238" s="226"/>
      <c r="CE238" s="226"/>
      <c r="CF238" s="226"/>
      <c r="CG238" s="226"/>
      <c r="CH238" s="226"/>
      <c r="CI238" s="226"/>
      <c r="CJ238" s="226"/>
      <c r="CK238" s="226"/>
      <c r="CL238" s="226"/>
      <c r="CM238" s="226"/>
      <c r="CN238" s="226"/>
      <c r="CO238" s="226"/>
      <c r="CP238" s="226"/>
      <c r="CQ238" s="226"/>
      <c r="CR238" s="226"/>
      <c r="CS238" s="226"/>
      <c r="CT238" s="226"/>
      <c r="CU238" s="226"/>
      <c r="CV238" s="226"/>
      <c r="CW238" s="226"/>
      <c r="CX238" s="226"/>
      <c r="CY238" s="226"/>
      <c r="CZ238" s="226"/>
      <c r="DA238" s="226"/>
      <c r="DB238" s="226"/>
      <c r="DC238" s="226"/>
      <c r="DD238" s="226"/>
      <c r="DE238" s="226"/>
      <c r="DF238" s="226"/>
      <c r="DG238" s="226"/>
      <c r="DH238" s="226"/>
      <c r="DI238" s="226"/>
      <c r="DJ238" s="226"/>
      <c r="DK238" s="226"/>
      <c r="DL238" s="226"/>
      <c r="DM238" s="226"/>
      <c r="DN238" s="226"/>
      <c r="DO238" s="226"/>
      <c r="DP238" s="226"/>
      <c r="DQ238" s="226"/>
      <c r="DR238" s="226"/>
      <c r="DS238" s="226"/>
      <c r="DT238" s="226"/>
      <c r="DU238" s="226"/>
      <c r="DV238" s="226"/>
      <c r="DW238" s="226"/>
      <c r="DX238" s="226"/>
      <c r="DY238" s="226"/>
      <c r="DZ238" s="226"/>
      <c r="EA238" s="226"/>
      <c r="EB238" s="226"/>
      <c r="EC238" s="226"/>
      <c r="ED238" s="226"/>
      <c r="EE238" s="226"/>
      <c r="EF238" s="226"/>
      <c r="EG238" s="226"/>
      <c r="EH238" s="226"/>
      <c r="EI238" s="226"/>
      <c r="EJ238" s="226"/>
      <c r="EK238" s="226"/>
      <c r="EL238" s="226"/>
      <c r="EM238" s="226"/>
      <c r="EN238" s="226"/>
      <c r="EO238" s="226"/>
      <c r="EP238" s="226"/>
      <c r="EQ238" s="226"/>
      <c r="ER238" s="226"/>
      <c r="ES238" s="226"/>
      <c r="ET238" s="226"/>
      <c r="EU238" s="226"/>
      <c r="EV238" s="226"/>
      <c r="EW238" s="226"/>
      <c r="EX238" s="226"/>
      <c r="EY238" s="226"/>
      <c r="EZ238" s="226"/>
      <c r="FA238" s="226"/>
    </row>
    <row r="239" spans="2:157" s="227" customFormat="1" ht="39" customHeight="1" thickBot="1" x14ac:dyDescent="0.35">
      <c r="C239" s="887">
        <v>34</v>
      </c>
      <c r="D239" s="888"/>
      <c r="E239" s="887">
        <v>35</v>
      </c>
      <c r="F239" s="888"/>
      <c r="G239" s="887">
        <v>36</v>
      </c>
      <c r="H239" s="888"/>
      <c r="I239" s="190"/>
      <c r="J239" s="190"/>
      <c r="K239" s="190"/>
      <c r="L239" s="190"/>
      <c r="M239" s="190"/>
      <c r="N239" s="190"/>
      <c r="O239" s="190"/>
      <c r="P239" s="190"/>
      <c r="Q239" s="190"/>
      <c r="R239" s="190"/>
      <c r="S239" s="190"/>
      <c r="T239" s="190"/>
      <c r="U239" s="190"/>
      <c r="V239" s="190"/>
      <c r="W239" s="190"/>
      <c r="X239" s="190"/>
      <c r="Y239" s="190"/>
      <c r="Z239" s="190"/>
      <c r="AA239" s="190"/>
      <c r="AB239" s="190"/>
      <c r="AC239" s="190"/>
      <c r="AD239" s="190"/>
      <c r="AE239" s="190"/>
      <c r="AF239" s="190"/>
      <c r="AG239" s="190"/>
      <c r="AH239" s="190"/>
      <c r="AI239" s="190"/>
      <c r="AJ239" s="190"/>
      <c r="AK239" s="190"/>
      <c r="AL239" s="190"/>
      <c r="AM239" s="190"/>
      <c r="AN239" s="190"/>
      <c r="AO239" s="190"/>
      <c r="AP239" s="190"/>
      <c r="AQ239" s="190"/>
      <c r="AR239" s="190"/>
      <c r="AS239" s="190"/>
      <c r="AT239" s="190"/>
      <c r="AU239" s="190"/>
      <c r="AV239" s="190"/>
      <c r="AW239" s="190"/>
      <c r="AX239" s="190"/>
      <c r="AY239" s="190"/>
      <c r="AZ239" s="190"/>
      <c r="BA239" s="190"/>
      <c r="BB239" s="190"/>
      <c r="BC239" s="190"/>
      <c r="BD239" s="190"/>
      <c r="BE239" s="190"/>
      <c r="BF239" s="190"/>
      <c r="BG239" s="190"/>
      <c r="BH239" s="190"/>
      <c r="BI239" s="190"/>
      <c r="BJ239" s="190"/>
      <c r="BK239" s="190"/>
      <c r="BL239" s="190"/>
      <c r="BM239" s="190"/>
      <c r="BN239" s="190"/>
      <c r="BO239" s="190"/>
      <c r="BP239" s="190"/>
      <c r="BQ239" s="190"/>
      <c r="BR239" s="190"/>
      <c r="BS239" s="190"/>
      <c r="BT239" s="190"/>
      <c r="BU239" s="190"/>
      <c r="BV239" s="190"/>
      <c r="BW239" s="190"/>
      <c r="BX239" s="190"/>
      <c r="BY239" s="190"/>
      <c r="BZ239" s="190"/>
      <c r="CA239" s="190"/>
      <c r="CB239" s="190"/>
      <c r="CC239" s="190"/>
      <c r="CD239" s="190"/>
      <c r="CE239" s="190"/>
      <c r="CF239" s="190"/>
      <c r="CG239" s="190"/>
      <c r="CH239" s="190"/>
      <c r="CI239" s="190"/>
      <c r="CJ239" s="190"/>
      <c r="CK239" s="190"/>
      <c r="CL239" s="190"/>
      <c r="CM239" s="190"/>
      <c r="CN239" s="190"/>
      <c r="CO239" s="190"/>
      <c r="CP239" s="190"/>
      <c r="CQ239" s="190"/>
      <c r="CR239" s="190"/>
      <c r="CS239" s="190"/>
      <c r="CT239" s="190"/>
      <c r="CU239" s="190"/>
      <c r="CV239" s="190"/>
      <c r="CW239" s="190"/>
      <c r="CX239" s="190"/>
      <c r="CY239" s="190"/>
      <c r="CZ239" s="190"/>
      <c r="DA239" s="190"/>
      <c r="DB239" s="190"/>
      <c r="DC239" s="190"/>
      <c r="DD239" s="190"/>
      <c r="DE239" s="190"/>
      <c r="DF239" s="190"/>
      <c r="DG239" s="190"/>
      <c r="DH239" s="190"/>
      <c r="DI239" s="190"/>
      <c r="DJ239" s="190"/>
      <c r="DK239" s="190"/>
      <c r="DL239" s="190"/>
      <c r="DM239" s="190"/>
      <c r="DN239" s="190"/>
      <c r="DO239" s="190"/>
      <c r="DP239" s="190"/>
      <c r="DQ239" s="190"/>
      <c r="DR239" s="190"/>
      <c r="DS239" s="190"/>
      <c r="DT239" s="190"/>
      <c r="DU239" s="190"/>
      <c r="DV239" s="190"/>
      <c r="DW239" s="190"/>
      <c r="DX239" s="190"/>
      <c r="DY239" s="190"/>
      <c r="DZ239" s="190"/>
      <c r="EA239" s="190"/>
      <c r="EB239" s="190"/>
      <c r="EC239" s="190"/>
      <c r="ED239" s="190"/>
      <c r="EE239" s="190"/>
      <c r="EF239" s="190"/>
      <c r="EG239" s="190"/>
      <c r="EH239" s="190"/>
      <c r="EI239" s="190"/>
      <c r="EJ239" s="190"/>
      <c r="EK239" s="190"/>
      <c r="EL239" s="190"/>
      <c r="EM239" s="190"/>
      <c r="EN239" s="190"/>
      <c r="EO239" s="190"/>
      <c r="EP239" s="190"/>
      <c r="EQ239" s="190"/>
      <c r="ER239" s="190"/>
      <c r="ES239" s="190"/>
      <c r="ET239" s="190"/>
      <c r="EU239" s="190"/>
      <c r="EV239" s="190"/>
      <c r="EW239" s="190"/>
      <c r="EX239" s="190"/>
      <c r="EY239" s="190"/>
      <c r="EZ239" s="190"/>
      <c r="FA239" s="190"/>
    </row>
    <row r="240" spans="2:157" x14ac:dyDescent="0.25">
      <c r="E240" s="85"/>
      <c r="F240" s="197"/>
      <c r="I240" s="226"/>
      <c r="J240" s="226"/>
      <c r="K240" s="226"/>
      <c r="L240" s="226"/>
      <c r="M240" s="226"/>
      <c r="N240" s="226"/>
      <c r="O240" s="226"/>
      <c r="P240" s="226"/>
      <c r="Q240" s="226"/>
      <c r="R240" s="226"/>
      <c r="S240" s="226"/>
      <c r="T240" s="226"/>
      <c r="U240" s="226"/>
      <c r="V240" s="226"/>
      <c r="W240" s="226"/>
      <c r="X240" s="226"/>
      <c r="Y240" s="226"/>
      <c r="Z240" s="226"/>
      <c r="AA240" s="226"/>
      <c r="AB240" s="226"/>
      <c r="AC240" s="226"/>
      <c r="AD240" s="226"/>
      <c r="AE240" s="226"/>
      <c r="AF240" s="226"/>
      <c r="AG240" s="226"/>
      <c r="AH240" s="226"/>
      <c r="AI240" s="226"/>
      <c r="AJ240" s="226"/>
      <c r="AK240" s="226"/>
      <c r="AL240" s="226"/>
      <c r="AM240" s="226"/>
      <c r="AN240" s="226"/>
      <c r="AO240" s="226"/>
      <c r="AP240" s="226"/>
      <c r="AQ240" s="226"/>
      <c r="AR240" s="226"/>
      <c r="AS240" s="226"/>
      <c r="AT240" s="226"/>
      <c r="AU240" s="226"/>
      <c r="AV240" s="226"/>
      <c r="AW240" s="226"/>
      <c r="AX240" s="226"/>
      <c r="AY240" s="226"/>
      <c r="AZ240" s="226"/>
      <c r="BA240" s="226"/>
      <c r="BB240" s="226"/>
      <c r="BC240" s="226"/>
      <c r="BD240" s="226"/>
      <c r="BE240" s="226"/>
      <c r="BF240" s="226"/>
      <c r="BG240" s="226"/>
      <c r="BH240" s="226"/>
      <c r="BI240" s="226"/>
      <c r="BJ240" s="226"/>
      <c r="BK240" s="226"/>
      <c r="BL240" s="226"/>
      <c r="BM240" s="226"/>
      <c r="BN240" s="226"/>
      <c r="BO240" s="226"/>
      <c r="BP240" s="226"/>
      <c r="BQ240" s="226"/>
      <c r="BR240" s="226"/>
      <c r="BS240" s="226"/>
      <c r="BT240" s="226"/>
      <c r="BU240" s="226"/>
      <c r="BV240" s="226"/>
      <c r="BW240" s="226"/>
      <c r="BX240" s="226"/>
      <c r="BY240" s="226"/>
      <c r="BZ240" s="226"/>
      <c r="CA240" s="226"/>
      <c r="CB240" s="226"/>
      <c r="CC240" s="226"/>
      <c r="CD240" s="226"/>
      <c r="CE240" s="226"/>
      <c r="CF240" s="226"/>
      <c r="CG240" s="226"/>
      <c r="CH240" s="226"/>
      <c r="CI240" s="226"/>
      <c r="CJ240" s="226"/>
      <c r="CK240" s="226"/>
      <c r="CL240" s="226"/>
      <c r="CM240" s="226"/>
      <c r="CN240" s="226"/>
      <c r="CO240" s="226"/>
      <c r="CP240" s="226"/>
      <c r="CQ240" s="226"/>
      <c r="CR240" s="226"/>
      <c r="CS240" s="226"/>
      <c r="CT240" s="226"/>
      <c r="CU240" s="226"/>
      <c r="CV240" s="226"/>
      <c r="CW240" s="226"/>
      <c r="CX240" s="226"/>
      <c r="CY240" s="226"/>
      <c r="CZ240" s="226"/>
      <c r="DA240" s="226"/>
      <c r="DB240" s="226"/>
      <c r="DC240" s="226"/>
      <c r="DD240" s="226"/>
      <c r="DE240" s="226"/>
      <c r="DF240" s="226"/>
      <c r="DG240" s="226"/>
      <c r="DH240" s="226"/>
      <c r="DI240" s="226"/>
      <c r="DJ240" s="226"/>
      <c r="DK240" s="226"/>
      <c r="DL240" s="226"/>
      <c r="DM240" s="226"/>
      <c r="DN240" s="226"/>
      <c r="DO240" s="226"/>
      <c r="DP240" s="226"/>
      <c r="DQ240" s="226"/>
      <c r="DR240" s="226"/>
      <c r="DS240" s="226"/>
      <c r="DT240" s="226"/>
      <c r="DU240" s="226"/>
      <c r="DV240" s="226"/>
      <c r="DW240" s="226"/>
      <c r="DX240" s="226"/>
      <c r="DY240" s="226"/>
      <c r="DZ240" s="226"/>
      <c r="EA240" s="226"/>
      <c r="EB240" s="226"/>
      <c r="EC240" s="226"/>
      <c r="ED240" s="226"/>
      <c r="EE240" s="226"/>
      <c r="EF240" s="226"/>
      <c r="EG240" s="226"/>
      <c r="EH240" s="226"/>
      <c r="EI240" s="226"/>
      <c r="EJ240" s="226"/>
      <c r="EK240" s="226"/>
      <c r="EL240" s="226"/>
      <c r="EM240" s="226"/>
      <c r="EN240" s="226"/>
      <c r="EO240" s="226"/>
      <c r="EP240" s="226"/>
      <c r="EQ240" s="226"/>
      <c r="ER240" s="226"/>
      <c r="ES240" s="226"/>
      <c r="ET240" s="226"/>
      <c r="EU240" s="226"/>
      <c r="EV240" s="226"/>
      <c r="EW240" s="226"/>
      <c r="EX240" s="226"/>
      <c r="EY240" s="226"/>
      <c r="EZ240" s="226"/>
      <c r="FA240" s="226"/>
    </row>
    <row r="241" spans="2:157" x14ac:dyDescent="0.25">
      <c r="I241" s="226"/>
      <c r="J241" s="226"/>
      <c r="K241" s="226"/>
      <c r="L241" s="226"/>
      <c r="M241" s="226"/>
      <c r="N241" s="226"/>
      <c r="O241" s="226"/>
      <c r="P241" s="226"/>
      <c r="Q241" s="226"/>
      <c r="R241" s="226"/>
      <c r="S241" s="226"/>
      <c r="T241" s="226"/>
      <c r="U241" s="226"/>
      <c r="V241" s="226"/>
      <c r="W241" s="226"/>
      <c r="X241" s="226"/>
      <c r="Y241" s="226"/>
      <c r="Z241" s="226"/>
      <c r="AA241" s="226"/>
      <c r="AB241" s="226"/>
      <c r="AC241" s="226"/>
      <c r="AD241" s="226"/>
      <c r="AE241" s="226"/>
      <c r="AF241" s="226"/>
      <c r="AG241" s="226"/>
      <c r="AH241" s="226"/>
      <c r="AI241" s="226"/>
      <c r="AJ241" s="226"/>
      <c r="AK241" s="226"/>
      <c r="AL241" s="226"/>
      <c r="AM241" s="226"/>
      <c r="AN241" s="226"/>
      <c r="AO241" s="226"/>
      <c r="AP241" s="226"/>
      <c r="AQ241" s="226"/>
      <c r="AR241" s="226"/>
      <c r="AS241" s="226"/>
      <c r="AT241" s="226"/>
      <c r="AU241" s="226"/>
      <c r="AV241" s="226"/>
      <c r="AW241" s="226"/>
      <c r="AX241" s="226"/>
      <c r="AY241" s="226"/>
      <c r="AZ241" s="226"/>
      <c r="BA241" s="226"/>
      <c r="BB241" s="226"/>
      <c r="BC241" s="226"/>
      <c r="BD241" s="226"/>
      <c r="BE241" s="226"/>
      <c r="BF241" s="226"/>
      <c r="BG241" s="226"/>
      <c r="BH241" s="226"/>
      <c r="BI241" s="226"/>
      <c r="BJ241" s="226"/>
      <c r="BK241" s="226"/>
      <c r="BL241" s="226"/>
      <c r="BM241" s="226"/>
      <c r="BN241" s="226"/>
      <c r="BO241" s="226"/>
      <c r="BP241" s="226"/>
      <c r="BQ241" s="226"/>
      <c r="BR241" s="226"/>
      <c r="BS241" s="226"/>
      <c r="BT241" s="226"/>
      <c r="BU241" s="226"/>
      <c r="BV241" s="226"/>
      <c r="BW241" s="226"/>
      <c r="BX241" s="226"/>
      <c r="BY241" s="226"/>
      <c r="BZ241" s="226"/>
      <c r="CA241" s="226"/>
      <c r="CB241" s="226"/>
      <c r="CC241" s="226"/>
      <c r="CD241" s="226"/>
      <c r="CE241" s="226"/>
      <c r="CF241" s="226"/>
      <c r="CG241" s="226"/>
      <c r="CH241" s="226"/>
      <c r="CI241" s="226"/>
      <c r="CJ241" s="226"/>
      <c r="CK241" s="226"/>
      <c r="CL241" s="226"/>
      <c r="CM241" s="226"/>
      <c r="CN241" s="226"/>
      <c r="CO241" s="226"/>
      <c r="CP241" s="226"/>
      <c r="CQ241" s="226"/>
      <c r="CR241" s="226"/>
      <c r="CS241" s="226"/>
      <c r="CT241" s="226"/>
      <c r="CU241" s="226"/>
      <c r="CV241" s="226"/>
      <c r="CW241" s="226"/>
      <c r="CX241" s="226"/>
      <c r="CY241" s="226"/>
      <c r="CZ241" s="226"/>
      <c r="DA241" s="226"/>
      <c r="DB241" s="226"/>
      <c r="DC241" s="226"/>
      <c r="DD241" s="226"/>
      <c r="DE241" s="226"/>
      <c r="DF241" s="226"/>
      <c r="DG241" s="226"/>
      <c r="DH241" s="226"/>
      <c r="DI241" s="226"/>
      <c r="DJ241" s="226"/>
      <c r="DK241" s="226"/>
      <c r="DL241" s="226"/>
      <c r="DM241" s="226"/>
      <c r="DN241" s="226"/>
      <c r="DO241" s="226"/>
      <c r="DP241" s="226"/>
      <c r="DQ241" s="226"/>
      <c r="DR241" s="226"/>
      <c r="DS241" s="226"/>
      <c r="DT241" s="226"/>
      <c r="DU241" s="226"/>
      <c r="DV241" s="226"/>
      <c r="DW241" s="226"/>
      <c r="DX241" s="226"/>
      <c r="DY241" s="226"/>
      <c r="DZ241" s="226"/>
      <c r="EA241" s="226"/>
      <c r="EB241" s="226"/>
      <c r="EC241" s="226"/>
      <c r="ED241" s="226"/>
      <c r="EE241" s="226"/>
      <c r="EF241" s="226"/>
      <c r="EG241" s="226"/>
      <c r="EH241" s="226"/>
      <c r="EI241" s="226"/>
      <c r="EJ241" s="226"/>
      <c r="EK241" s="226"/>
      <c r="EL241" s="226"/>
      <c r="EM241" s="226"/>
      <c r="EN241" s="226"/>
      <c r="EO241" s="226"/>
      <c r="EP241" s="226"/>
      <c r="EQ241" s="226"/>
      <c r="ER241" s="226"/>
      <c r="ES241" s="226"/>
      <c r="ET241" s="226"/>
      <c r="EU241" s="226"/>
      <c r="EV241" s="226"/>
      <c r="EW241" s="226"/>
      <c r="EX241" s="226"/>
      <c r="EY241" s="226"/>
      <c r="EZ241" s="226"/>
      <c r="FA241" s="226"/>
    </row>
    <row r="242" spans="2:157" x14ac:dyDescent="0.25">
      <c r="B242" s="192">
        <v>34</v>
      </c>
      <c r="C242" s="192" t="s">
        <v>558</v>
      </c>
      <c r="E242" t="s">
        <v>559</v>
      </c>
      <c r="I242" s="226"/>
      <c r="J242" s="226"/>
      <c r="K242" s="226"/>
      <c r="L242" s="226"/>
      <c r="M242" s="226"/>
      <c r="N242" s="226"/>
      <c r="O242" s="226"/>
      <c r="P242" s="226"/>
      <c r="Q242" s="226"/>
      <c r="R242" s="226"/>
      <c r="S242" s="226"/>
      <c r="T242" s="226"/>
      <c r="U242" s="226"/>
      <c r="V242" s="226"/>
      <c r="W242" s="226"/>
      <c r="X242" s="226"/>
      <c r="Y242" s="226"/>
      <c r="Z242" s="226"/>
      <c r="AA242" s="226"/>
      <c r="AB242" s="226"/>
      <c r="AC242" s="226"/>
      <c r="AD242" s="226"/>
      <c r="AE242" s="226"/>
      <c r="AF242" s="226"/>
      <c r="AG242" s="226"/>
      <c r="AH242" s="226"/>
      <c r="AI242" s="226"/>
      <c r="AJ242" s="226"/>
      <c r="AK242" s="226"/>
      <c r="AL242" s="226"/>
      <c r="AM242" s="226"/>
      <c r="AN242" s="226"/>
      <c r="AO242" s="226"/>
      <c r="AP242" s="226"/>
      <c r="AQ242" s="226"/>
      <c r="AR242" s="226"/>
      <c r="AS242" s="226"/>
      <c r="AT242" s="226"/>
      <c r="AU242" s="226"/>
      <c r="AV242" s="226"/>
      <c r="AW242" s="226"/>
      <c r="AX242" s="226"/>
      <c r="AY242" s="226"/>
      <c r="AZ242" s="226"/>
      <c r="BA242" s="226"/>
      <c r="BB242" s="226"/>
      <c r="BC242" s="226"/>
      <c r="BD242" s="226"/>
      <c r="BE242" s="226"/>
      <c r="BF242" s="226"/>
      <c r="BG242" s="226"/>
      <c r="BH242" s="226"/>
      <c r="BI242" s="226"/>
      <c r="BJ242" s="226"/>
      <c r="BK242" s="226"/>
      <c r="BL242" s="226"/>
      <c r="BM242" s="226"/>
      <c r="BN242" s="226"/>
      <c r="BO242" s="226"/>
      <c r="BP242" s="226"/>
      <c r="BQ242" s="226"/>
      <c r="BR242" s="226"/>
      <c r="BS242" s="226"/>
      <c r="BT242" s="226"/>
      <c r="BU242" s="226"/>
      <c r="BV242" s="226"/>
      <c r="BW242" s="226"/>
      <c r="BX242" s="226"/>
      <c r="BY242" s="226"/>
      <c r="BZ242" s="226"/>
      <c r="CA242" s="226"/>
      <c r="CB242" s="226"/>
      <c r="CC242" s="226"/>
      <c r="CD242" s="226"/>
      <c r="CE242" s="226"/>
      <c r="CF242" s="226"/>
      <c r="CG242" s="226"/>
      <c r="CH242" s="226"/>
      <c r="CI242" s="226"/>
      <c r="CJ242" s="226"/>
      <c r="CK242" s="226"/>
      <c r="CL242" s="226"/>
      <c r="CM242" s="226"/>
      <c r="CN242" s="226"/>
      <c r="CO242" s="226"/>
      <c r="CP242" s="226"/>
      <c r="CQ242" s="226"/>
      <c r="CR242" s="226"/>
      <c r="CS242" s="226"/>
      <c r="CT242" s="226"/>
      <c r="CU242" s="226"/>
      <c r="CV242" s="226"/>
      <c r="CW242" s="226"/>
      <c r="CX242" s="226"/>
      <c r="CY242" s="226"/>
      <c r="CZ242" s="226"/>
      <c r="DA242" s="226"/>
      <c r="DB242" s="226"/>
      <c r="DC242" s="226"/>
      <c r="DD242" s="226"/>
      <c r="DE242" s="226"/>
      <c r="DF242" s="226"/>
      <c r="DG242" s="226"/>
      <c r="DH242" s="226"/>
      <c r="DI242" s="226"/>
      <c r="DJ242" s="226"/>
      <c r="DK242" s="226"/>
      <c r="DL242" s="226"/>
      <c r="DM242" s="226"/>
      <c r="DN242" s="226"/>
      <c r="DO242" s="226"/>
      <c r="DP242" s="226"/>
      <c r="DQ242" s="226"/>
      <c r="DR242" s="226"/>
      <c r="DS242" s="226"/>
      <c r="DT242" s="226"/>
      <c r="DU242" s="226"/>
      <c r="DV242" s="226"/>
      <c r="DW242" s="226"/>
      <c r="DX242" s="226"/>
      <c r="DY242" s="226"/>
      <c r="DZ242" s="226"/>
      <c r="EA242" s="226"/>
      <c r="EB242" s="226"/>
      <c r="EC242" s="226"/>
      <c r="ED242" s="226"/>
      <c r="EE242" s="226"/>
      <c r="EF242" s="226"/>
      <c r="EG242" s="226"/>
      <c r="EH242" s="226"/>
      <c r="EI242" s="226"/>
      <c r="EJ242" s="226"/>
      <c r="EK242" s="226"/>
      <c r="EL242" s="226"/>
      <c r="EM242" s="226"/>
      <c r="EN242" s="226"/>
      <c r="EO242" s="226"/>
      <c r="EP242" s="226"/>
      <c r="EQ242" s="226"/>
      <c r="ER242" s="226"/>
      <c r="ES242" s="226"/>
      <c r="ET242" s="226"/>
      <c r="EU242" s="226"/>
      <c r="EV242" s="226"/>
      <c r="EW242" s="226"/>
      <c r="EX242" s="226"/>
      <c r="EY242" s="226"/>
      <c r="EZ242" s="226"/>
      <c r="FA242" s="226"/>
    </row>
    <row r="243" spans="2:157" x14ac:dyDescent="0.25">
      <c r="B243" s="192"/>
      <c r="C243" s="192"/>
      <c r="I243" s="226"/>
      <c r="J243" s="226"/>
      <c r="K243" s="226"/>
      <c r="L243" s="226"/>
      <c r="M243" s="226"/>
      <c r="N243" s="226"/>
      <c r="O243" s="226"/>
      <c r="P243" s="226"/>
      <c r="Q243" s="226"/>
      <c r="R243" s="226"/>
      <c r="S243" s="226"/>
      <c r="T243" s="226"/>
      <c r="U243" s="226"/>
      <c r="V243" s="226"/>
      <c r="W243" s="226"/>
      <c r="X243" s="226"/>
      <c r="Y243" s="226"/>
      <c r="Z243" s="226"/>
      <c r="AA243" s="226"/>
      <c r="AB243" s="226"/>
      <c r="AC243" s="226"/>
      <c r="AD243" s="226"/>
      <c r="AE243" s="226"/>
      <c r="AF243" s="226"/>
      <c r="AG243" s="226"/>
      <c r="AH243" s="226"/>
      <c r="AI243" s="226"/>
      <c r="AJ243" s="226"/>
      <c r="AK243" s="226"/>
      <c r="AL243" s="226"/>
      <c r="AM243" s="226"/>
      <c r="AN243" s="226"/>
      <c r="AO243" s="226"/>
      <c r="AP243" s="226"/>
      <c r="AQ243" s="226"/>
      <c r="AR243" s="226"/>
      <c r="AS243" s="226"/>
      <c r="AT243" s="226"/>
      <c r="AU243" s="226"/>
      <c r="AV243" s="226"/>
      <c r="AW243" s="226"/>
      <c r="AX243" s="226"/>
      <c r="AY243" s="226"/>
      <c r="AZ243" s="226"/>
      <c r="BA243" s="226"/>
      <c r="BB243" s="226"/>
      <c r="BC243" s="226"/>
      <c r="BD243" s="226"/>
      <c r="BE243" s="226"/>
      <c r="BF243" s="226"/>
      <c r="BG243" s="226"/>
      <c r="BH243" s="226"/>
      <c r="BI243" s="226"/>
      <c r="BJ243" s="226"/>
      <c r="BK243" s="226"/>
      <c r="BL243" s="226"/>
      <c r="BM243" s="226"/>
      <c r="BN243" s="226"/>
      <c r="BO243" s="226"/>
      <c r="BP243" s="226"/>
      <c r="BQ243" s="226"/>
      <c r="BR243" s="226"/>
      <c r="BS243" s="226"/>
      <c r="BT243" s="226"/>
      <c r="BU243" s="226"/>
      <c r="BV243" s="226"/>
      <c r="BW243" s="226"/>
      <c r="BX243" s="226"/>
      <c r="BY243" s="226"/>
      <c r="BZ243" s="226"/>
      <c r="CA243" s="226"/>
      <c r="CB243" s="226"/>
      <c r="CC243" s="226"/>
      <c r="CD243" s="226"/>
      <c r="CE243" s="226"/>
      <c r="CF243" s="226"/>
      <c r="CG243" s="226"/>
      <c r="CH243" s="226"/>
      <c r="CI243" s="226"/>
      <c r="CJ243" s="226"/>
      <c r="CK243" s="226"/>
      <c r="CL243" s="226"/>
      <c r="CM243" s="226"/>
      <c r="CN243" s="226"/>
      <c r="CO243" s="226"/>
      <c r="CP243" s="226"/>
      <c r="CQ243" s="226"/>
      <c r="CR243" s="226"/>
      <c r="CS243" s="226"/>
      <c r="CT243" s="226"/>
      <c r="CU243" s="226"/>
      <c r="CV243" s="226"/>
      <c r="CW243" s="226"/>
      <c r="CX243" s="226"/>
      <c r="CY243" s="226"/>
      <c r="CZ243" s="226"/>
      <c r="DA243" s="226"/>
      <c r="DB243" s="226"/>
      <c r="DC243" s="226"/>
      <c r="DD243" s="226"/>
      <c r="DE243" s="226"/>
      <c r="DF243" s="226"/>
      <c r="DG243" s="226"/>
      <c r="DH243" s="226"/>
      <c r="DI243" s="226"/>
      <c r="DJ243" s="226"/>
      <c r="DK243" s="226"/>
      <c r="DL243" s="226"/>
      <c r="DM243" s="226"/>
      <c r="DN243" s="226"/>
      <c r="DO243" s="226"/>
      <c r="DP243" s="226"/>
      <c r="DQ243" s="226"/>
      <c r="DR243" s="226"/>
      <c r="DS243" s="226"/>
      <c r="DT243" s="226"/>
      <c r="DU243" s="226"/>
      <c r="DV243" s="226"/>
      <c r="DW243" s="226"/>
      <c r="DX243" s="226"/>
      <c r="DY243" s="226"/>
      <c r="DZ243" s="226"/>
      <c r="EA243" s="226"/>
      <c r="EB243" s="226"/>
      <c r="EC243" s="226"/>
      <c r="ED243" s="226"/>
      <c r="EE243" s="226"/>
      <c r="EF243" s="226"/>
      <c r="EG243" s="226"/>
      <c r="EH243" s="226"/>
      <c r="EI243" s="226"/>
      <c r="EJ243" s="226"/>
      <c r="EK243" s="226"/>
      <c r="EL243" s="226"/>
      <c r="EM243" s="226"/>
      <c r="EN243" s="226"/>
      <c r="EO243" s="226"/>
      <c r="EP243" s="226"/>
      <c r="EQ243" s="226"/>
      <c r="ER243" s="226"/>
      <c r="ES243" s="226"/>
      <c r="ET243" s="226"/>
      <c r="EU243" s="226"/>
      <c r="EV243" s="226"/>
      <c r="EW243" s="226"/>
      <c r="EX243" s="226"/>
      <c r="EY243" s="226"/>
      <c r="EZ243" s="226"/>
      <c r="FA243" s="226"/>
    </row>
    <row r="244" spans="2:157" x14ac:dyDescent="0.25">
      <c r="B244" s="192">
        <v>35</v>
      </c>
      <c r="C244" s="192" t="s">
        <v>560</v>
      </c>
      <c r="E244" t="s">
        <v>561</v>
      </c>
      <c r="I244" s="226"/>
      <c r="J244" s="226"/>
      <c r="K244" s="226"/>
      <c r="L244" s="226"/>
      <c r="M244" s="226"/>
      <c r="N244" s="226"/>
      <c r="O244" s="226"/>
      <c r="P244" s="226"/>
      <c r="Q244" s="226"/>
      <c r="R244" s="226"/>
      <c r="S244" s="226"/>
      <c r="T244" s="226"/>
      <c r="U244" s="226"/>
      <c r="V244" s="226"/>
      <c r="W244" s="226"/>
      <c r="X244" s="226"/>
      <c r="Y244" s="226"/>
      <c r="Z244" s="226"/>
      <c r="AA244" s="226"/>
      <c r="AB244" s="226"/>
      <c r="AC244" s="226"/>
      <c r="AD244" s="226"/>
      <c r="AE244" s="226"/>
      <c r="AF244" s="226"/>
      <c r="AG244" s="226"/>
      <c r="AH244" s="226"/>
      <c r="AI244" s="226"/>
      <c r="AJ244" s="226"/>
      <c r="AK244" s="226"/>
      <c r="AL244" s="226"/>
      <c r="AM244" s="226"/>
      <c r="AN244" s="226"/>
      <c r="AO244" s="226"/>
      <c r="AP244" s="226"/>
      <c r="AQ244" s="226"/>
      <c r="AR244" s="226"/>
      <c r="AS244" s="226"/>
      <c r="AT244" s="226"/>
      <c r="AU244" s="226"/>
      <c r="AV244" s="226"/>
      <c r="AW244" s="226"/>
      <c r="AX244" s="226"/>
      <c r="AY244" s="226"/>
      <c r="AZ244" s="226"/>
      <c r="BA244" s="226"/>
      <c r="BB244" s="226"/>
      <c r="BC244" s="226"/>
      <c r="BD244" s="226"/>
      <c r="BE244" s="226"/>
      <c r="BF244" s="226"/>
      <c r="BG244" s="226"/>
      <c r="BH244" s="226"/>
      <c r="BI244" s="226"/>
      <c r="BJ244" s="226"/>
      <c r="BK244" s="226"/>
      <c r="BL244" s="226"/>
      <c r="BM244" s="226"/>
      <c r="BN244" s="226"/>
      <c r="BO244" s="226"/>
      <c r="BP244" s="226"/>
      <c r="BQ244" s="226"/>
      <c r="BR244" s="226"/>
      <c r="BS244" s="226"/>
      <c r="BT244" s="226"/>
      <c r="BU244" s="226"/>
      <c r="BV244" s="226"/>
      <c r="BW244" s="226"/>
      <c r="BX244" s="226"/>
      <c r="BY244" s="226"/>
      <c r="BZ244" s="226"/>
      <c r="CA244" s="226"/>
      <c r="CB244" s="226"/>
      <c r="CC244" s="226"/>
      <c r="CD244" s="226"/>
      <c r="CE244" s="226"/>
      <c r="CF244" s="226"/>
      <c r="CG244" s="226"/>
      <c r="CH244" s="226"/>
      <c r="CI244" s="226"/>
      <c r="CJ244" s="226"/>
      <c r="CK244" s="226"/>
      <c r="CL244" s="226"/>
      <c r="CM244" s="226"/>
      <c r="CN244" s="226"/>
      <c r="CO244" s="226"/>
      <c r="CP244" s="226"/>
      <c r="CQ244" s="226"/>
      <c r="CR244" s="226"/>
      <c r="CS244" s="226"/>
      <c r="CT244" s="226"/>
      <c r="CU244" s="226"/>
      <c r="CV244" s="226"/>
      <c r="CW244" s="226"/>
      <c r="CX244" s="226"/>
      <c r="CY244" s="226"/>
      <c r="CZ244" s="226"/>
      <c r="DA244" s="226"/>
      <c r="DB244" s="226"/>
      <c r="DC244" s="226"/>
      <c r="DD244" s="226"/>
      <c r="DE244" s="226"/>
      <c r="DF244" s="226"/>
      <c r="DG244" s="226"/>
      <c r="DH244" s="226"/>
      <c r="DI244" s="226"/>
      <c r="DJ244" s="226"/>
      <c r="DK244" s="226"/>
      <c r="DL244" s="226"/>
      <c r="DM244" s="226"/>
      <c r="DN244" s="226"/>
      <c r="DO244" s="226"/>
      <c r="DP244" s="226"/>
      <c r="DQ244" s="226"/>
      <c r="DR244" s="226"/>
      <c r="DS244" s="226"/>
      <c r="DT244" s="226"/>
      <c r="DU244" s="226"/>
      <c r="DV244" s="226"/>
      <c r="DW244" s="226"/>
      <c r="DX244" s="226"/>
      <c r="DY244" s="226"/>
      <c r="DZ244" s="226"/>
      <c r="EA244" s="226"/>
      <c r="EB244" s="226"/>
      <c r="EC244" s="226"/>
      <c r="ED244" s="226"/>
      <c r="EE244" s="226"/>
      <c r="EF244" s="226"/>
      <c r="EG244" s="226"/>
      <c r="EH244" s="226"/>
      <c r="EI244" s="226"/>
      <c r="EJ244" s="226"/>
      <c r="EK244" s="226"/>
      <c r="EL244" s="226"/>
      <c r="EM244" s="226"/>
      <c r="EN244" s="226"/>
      <c r="EO244" s="226"/>
      <c r="EP244" s="226"/>
      <c r="EQ244" s="226"/>
      <c r="ER244" s="226"/>
      <c r="ES244" s="226"/>
      <c r="ET244" s="226"/>
      <c r="EU244" s="226"/>
      <c r="EV244" s="226"/>
      <c r="EW244" s="226"/>
      <c r="EX244" s="226"/>
      <c r="EY244" s="226"/>
      <c r="EZ244" s="226"/>
      <c r="FA244" s="226"/>
    </row>
    <row r="245" spans="2:157" x14ac:dyDescent="0.25">
      <c r="B245" s="192"/>
      <c r="C245" s="192"/>
      <c r="I245" s="226"/>
      <c r="J245" s="226"/>
      <c r="K245" s="226"/>
      <c r="L245" s="226"/>
      <c r="M245" s="226"/>
      <c r="N245" s="226"/>
      <c r="O245" s="226"/>
      <c r="P245" s="226"/>
      <c r="Q245" s="226"/>
      <c r="R245" s="226"/>
      <c r="S245" s="226"/>
      <c r="T245" s="226"/>
      <c r="U245" s="226"/>
      <c r="V245" s="226"/>
      <c r="W245" s="226"/>
      <c r="X245" s="226"/>
      <c r="Y245" s="226"/>
      <c r="Z245" s="226"/>
      <c r="AA245" s="226"/>
      <c r="AB245" s="226"/>
      <c r="AC245" s="226"/>
      <c r="AD245" s="226"/>
      <c r="AE245" s="226"/>
      <c r="AF245" s="226"/>
      <c r="AG245" s="226"/>
      <c r="AH245" s="226"/>
      <c r="AI245" s="226"/>
      <c r="AJ245" s="226"/>
      <c r="AK245" s="226"/>
      <c r="AL245" s="226"/>
      <c r="AM245" s="226"/>
      <c r="AN245" s="226"/>
      <c r="AO245" s="226"/>
      <c r="AP245" s="226"/>
      <c r="AQ245" s="226"/>
      <c r="AR245" s="226"/>
      <c r="AS245" s="226"/>
      <c r="AT245" s="226"/>
      <c r="AU245" s="226"/>
      <c r="AV245" s="226"/>
      <c r="AW245" s="226"/>
      <c r="AX245" s="226"/>
      <c r="AY245" s="226"/>
      <c r="AZ245" s="226"/>
      <c r="BA245" s="226"/>
      <c r="BB245" s="226"/>
      <c r="BC245" s="226"/>
      <c r="BD245" s="226"/>
      <c r="BE245" s="226"/>
      <c r="BF245" s="226"/>
      <c r="BG245" s="226"/>
      <c r="BH245" s="226"/>
      <c r="BI245" s="226"/>
      <c r="BJ245" s="226"/>
      <c r="BK245" s="226"/>
      <c r="BL245" s="226"/>
      <c r="BM245" s="226"/>
      <c r="BN245" s="226"/>
      <c r="BO245" s="226"/>
      <c r="BP245" s="226"/>
      <c r="BQ245" s="226"/>
      <c r="BR245" s="226"/>
      <c r="BS245" s="226"/>
      <c r="BT245" s="226"/>
      <c r="BU245" s="226"/>
      <c r="BV245" s="226"/>
      <c r="BW245" s="226"/>
      <c r="BX245" s="226"/>
      <c r="BY245" s="226"/>
      <c r="BZ245" s="226"/>
      <c r="CA245" s="226"/>
      <c r="CB245" s="226"/>
      <c r="CC245" s="226"/>
      <c r="CD245" s="226"/>
      <c r="CE245" s="226"/>
      <c r="CF245" s="226"/>
      <c r="CG245" s="226"/>
      <c r="CH245" s="226"/>
      <c r="CI245" s="226"/>
      <c r="CJ245" s="226"/>
      <c r="CK245" s="226"/>
      <c r="CL245" s="226"/>
      <c r="CM245" s="226"/>
      <c r="CN245" s="226"/>
      <c r="CO245" s="226"/>
      <c r="CP245" s="226"/>
      <c r="CQ245" s="226"/>
      <c r="CR245" s="226"/>
      <c r="CS245" s="226"/>
      <c r="CT245" s="226"/>
      <c r="CU245" s="226"/>
      <c r="CV245" s="226"/>
      <c r="CW245" s="226"/>
      <c r="CX245" s="226"/>
      <c r="CY245" s="226"/>
      <c r="CZ245" s="226"/>
      <c r="DA245" s="226"/>
      <c r="DB245" s="226"/>
      <c r="DC245" s="226"/>
      <c r="DD245" s="226"/>
      <c r="DE245" s="226"/>
      <c r="DF245" s="226"/>
      <c r="DG245" s="226"/>
      <c r="DH245" s="226"/>
      <c r="DI245" s="226"/>
      <c r="DJ245" s="226"/>
      <c r="DK245" s="226"/>
      <c r="DL245" s="226"/>
      <c r="DM245" s="226"/>
      <c r="DN245" s="226"/>
      <c r="DO245" s="226"/>
      <c r="DP245" s="226"/>
      <c r="DQ245" s="226"/>
      <c r="DR245" s="226"/>
      <c r="DS245" s="226"/>
      <c r="DT245" s="226"/>
      <c r="DU245" s="226"/>
      <c r="DV245" s="226"/>
      <c r="DW245" s="226"/>
      <c r="DX245" s="226"/>
      <c r="DY245" s="226"/>
      <c r="DZ245" s="226"/>
      <c r="EA245" s="226"/>
      <c r="EB245" s="226"/>
      <c r="EC245" s="226"/>
      <c r="ED245" s="226"/>
      <c r="EE245" s="226"/>
      <c r="EF245" s="226"/>
      <c r="EG245" s="226"/>
      <c r="EH245" s="226"/>
      <c r="EI245" s="226"/>
      <c r="EJ245" s="226"/>
      <c r="EK245" s="226"/>
      <c r="EL245" s="226"/>
      <c r="EM245" s="226"/>
      <c r="EN245" s="226"/>
      <c r="EO245" s="226"/>
      <c r="EP245" s="226"/>
      <c r="EQ245" s="226"/>
      <c r="ER245" s="226"/>
      <c r="ES245" s="226"/>
      <c r="ET245" s="226"/>
      <c r="EU245" s="226"/>
      <c r="EV245" s="226"/>
      <c r="EW245" s="226"/>
      <c r="EX245" s="226"/>
      <c r="EY245" s="226"/>
      <c r="EZ245" s="226"/>
      <c r="FA245" s="226"/>
    </row>
    <row r="246" spans="2:157" x14ac:dyDescent="0.25">
      <c r="B246" s="192">
        <v>36</v>
      </c>
      <c r="C246" s="192" t="s">
        <v>562</v>
      </c>
      <c r="E246" t="s">
        <v>563</v>
      </c>
      <c r="I246" s="226"/>
      <c r="J246" s="226"/>
      <c r="K246" s="226"/>
      <c r="L246" s="226"/>
      <c r="M246" s="226"/>
      <c r="N246" s="226"/>
      <c r="O246" s="226"/>
      <c r="P246" s="226"/>
      <c r="Q246" s="226"/>
      <c r="R246" s="226"/>
      <c r="S246" s="226"/>
      <c r="T246" s="226"/>
      <c r="U246" s="226"/>
      <c r="V246" s="226"/>
      <c r="W246" s="226"/>
      <c r="X246" s="226"/>
      <c r="Y246" s="226"/>
      <c r="Z246" s="226"/>
      <c r="AA246" s="226"/>
      <c r="AB246" s="226"/>
      <c r="AC246" s="226"/>
      <c r="AD246" s="226"/>
      <c r="AE246" s="226"/>
      <c r="AF246" s="226"/>
      <c r="AG246" s="226"/>
      <c r="AH246" s="226"/>
      <c r="AI246" s="226"/>
      <c r="AJ246" s="226"/>
      <c r="AK246" s="226"/>
      <c r="AL246" s="226"/>
      <c r="AM246" s="226"/>
      <c r="AN246" s="226"/>
      <c r="AO246" s="226"/>
      <c r="AP246" s="226"/>
      <c r="AQ246" s="226"/>
      <c r="AR246" s="226"/>
      <c r="AS246" s="226"/>
      <c r="AT246" s="226"/>
      <c r="AU246" s="226"/>
      <c r="AV246" s="226"/>
      <c r="AW246" s="226"/>
      <c r="AX246" s="226"/>
      <c r="AY246" s="226"/>
      <c r="AZ246" s="226"/>
      <c r="BA246" s="226"/>
      <c r="BB246" s="226"/>
      <c r="BC246" s="226"/>
      <c r="BD246" s="226"/>
      <c r="BE246" s="226"/>
      <c r="BF246" s="226"/>
      <c r="BG246" s="226"/>
      <c r="BH246" s="226"/>
      <c r="BI246" s="226"/>
      <c r="BJ246" s="226"/>
      <c r="BK246" s="226"/>
      <c r="BL246" s="226"/>
      <c r="BM246" s="226"/>
      <c r="BN246" s="226"/>
      <c r="BO246" s="226"/>
      <c r="BP246" s="226"/>
      <c r="BQ246" s="226"/>
      <c r="BR246" s="226"/>
      <c r="BS246" s="226"/>
      <c r="BT246" s="226"/>
      <c r="BU246" s="226"/>
      <c r="BV246" s="226"/>
      <c r="BW246" s="226"/>
      <c r="BX246" s="226"/>
      <c r="BY246" s="226"/>
      <c r="BZ246" s="226"/>
      <c r="CA246" s="226"/>
      <c r="CB246" s="226"/>
      <c r="CC246" s="226"/>
      <c r="CD246" s="226"/>
      <c r="CE246" s="226"/>
      <c r="CF246" s="226"/>
      <c r="CG246" s="226"/>
      <c r="CH246" s="226"/>
      <c r="CI246" s="226"/>
      <c r="CJ246" s="226"/>
      <c r="CK246" s="226"/>
      <c r="CL246" s="226"/>
      <c r="CM246" s="226"/>
      <c r="CN246" s="226"/>
      <c r="CO246" s="226"/>
      <c r="CP246" s="226"/>
      <c r="CQ246" s="226"/>
      <c r="CR246" s="226"/>
      <c r="CS246" s="226"/>
      <c r="CT246" s="226"/>
      <c r="CU246" s="226"/>
      <c r="CV246" s="226"/>
      <c r="CW246" s="226"/>
      <c r="CX246" s="226"/>
      <c r="CY246" s="226"/>
      <c r="CZ246" s="226"/>
      <c r="DA246" s="226"/>
      <c r="DB246" s="226"/>
      <c r="DC246" s="226"/>
      <c r="DD246" s="226"/>
      <c r="DE246" s="226"/>
      <c r="DF246" s="226"/>
      <c r="DG246" s="226"/>
      <c r="DH246" s="226"/>
      <c r="DI246" s="226"/>
      <c r="DJ246" s="226"/>
      <c r="DK246" s="226"/>
      <c r="DL246" s="226"/>
      <c r="DM246" s="226"/>
      <c r="DN246" s="226"/>
      <c r="DO246" s="226"/>
      <c r="DP246" s="226"/>
      <c r="DQ246" s="226"/>
      <c r="DR246" s="226"/>
      <c r="DS246" s="226"/>
      <c r="DT246" s="226"/>
      <c r="DU246" s="226"/>
      <c r="DV246" s="226"/>
      <c r="DW246" s="226"/>
      <c r="DX246" s="226"/>
      <c r="DY246" s="226"/>
      <c r="DZ246" s="226"/>
      <c r="EA246" s="226"/>
      <c r="EB246" s="226"/>
      <c r="EC246" s="226"/>
      <c r="ED246" s="226"/>
      <c r="EE246" s="226"/>
      <c r="EF246" s="226"/>
      <c r="EG246" s="226"/>
      <c r="EH246" s="226"/>
      <c r="EI246" s="226"/>
      <c r="EJ246" s="226"/>
      <c r="EK246" s="226"/>
      <c r="EL246" s="226"/>
      <c r="EM246" s="226"/>
      <c r="EN246" s="226"/>
      <c r="EO246" s="226"/>
      <c r="EP246" s="226"/>
      <c r="EQ246" s="226"/>
      <c r="ER246" s="226"/>
      <c r="ES246" s="226"/>
      <c r="ET246" s="226"/>
      <c r="EU246" s="226"/>
      <c r="EV246" s="226"/>
      <c r="EW246" s="226"/>
      <c r="EX246" s="226"/>
      <c r="EY246" s="226"/>
      <c r="EZ246" s="226"/>
      <c r="FA246" s="226"/>
    </row>
    <row r="247" spans="2:157" x14ac:dyDescent="0.25">
      <c r="I247" s="226"/>
      <c r="J247" s="226"/>
      <c r="K247" s="226"/>
      <c r="L247" s="226"/>
      <c r="M247" s="226"/>
      <c r="N247" s="226"/>
      <c r="O247" s="226"/>
      <c r="P247" s="226"/>
      <c r="Q247" s="226"/>
      <c r="R247" s="226"/>
      <c r="S247" s="226"/>
      <c r="T247" s="226"/>
      <c r="U247" s="226"/>
      <c r="V247" s="226"/>
      <c r="W247" s="226"/>
      <c r="X247" s="226"/>
      <c r="Y247" s="226"/>
      <c r="Z247" s="226"/>
      <c r="AA247" s="226"/>
      <c r="AB247" s="226"/>
      <c r="AC247" s="226"/>
      <c r="AD247" s="226"/>
      <c r="AE247" s="226"/>
      <c r="AF247" s="226"/>
      <c r="AG247" s="226"/>
      <c r="AH247" s="226"/>
      <c r="AI247" s="226"/>
      <c r="AJ247" s="226"/>
      <c r="AK247" s="226"/>
      <c r="AL247" s="226"/>
      <c r="AM247" s="226"/>
      <c r="AN247" s="226"/>
      <c r="AO247" s="226"/>
      <c r="AP247" s="226"/>
      <c r="AQ247" s="226"/>
      <c r="AR247" s="226"/>
      <c r="AS247" s="226"/>
      <c r="AT247" s="226"/>
      <c r="AU247" s="226"/>
      <c r="AV247" s="226"/>
      <c r="AW247" s="226"/>
      <c r="AX247" s="226"/>
      <c r="AY247" s="226"/>
      <c r="AZ247" s="226"/>
      <c r="BA247" s="226"/>
      <c r="BB247" s="226"/>
      <c r="BC247" s="226"/>
      <c r="BD247" s="226"/>
      <c r="BE247" s="226"/>
      <c r="BF247" s="226"/>
      <c r="BG247" s="226"/>
      <c r="BH247" s="226"/>
      <c r="BI247" s="226"/>
      <c r="BJ247" s="226"/>
      <c r="BK247" s="226"/>
      <c r="BL247" s="226"/>
      <c r="BM247" s="226"/>
      <c r="BN247" s="226"/>
      <c r="BO247" s="226"/>
      <c r="BP247" s="226"/>
      <c r="BQ247" s="226"/>
      <c r="BR247" s="226"/>
      <c r="BS247" s="226"/>
      <c r="BT247" s="226"/>
      <c r="BU247" s="226"/>
      <c r="BV247" s="226"/>
      <c r="BW247" s="226"/>
      <c r="BX247" s="226"/>
      <c r="BY247" s="226"/>
      <c r="BZ247" s="226"/>
      <c r="CA247" s="226"/>
      <c r="CB247" s="226"/>
      <c r="CC247" s="226"/>
      <c r="CD247" s="226"/>
      <c r="CE247" s="226"/>
      <c r="CF247" s="226"/>
      <c r="CG247" s="226"/>
      <c r="CH247" s="226"/>
      <c r="CI247" s="226"/>
      <c r="CJ247" s="226"/>
      <c r="CK247" s="226"/>
      <c r="CL247" s="226"/>
      <c r="CM247" s="226"/>
      <c r="CN247" s="226"/>
      <c r="CO247" s="226"/>
      <c r="CP247" s="226"/>
      <c r="CQ247" s="226"/>
      <c r="CR247" s="226"/>
      <c r="CS247" s="226"/>
      <c r="CT247" s="226"/>
      <c r="CU247" s="226"/>
      <c r="CV247" s="226"/>
      <c r="CW247" s="226"/>
      <c r="CX247" s="226"/>
      <c r="CY247" s="226"/>
      <c r="CZ247" s="226"/>
      <c r="DA247" s="226"/>
      <c r="DB247" s="226"/>
      <c r="DC247" s="226"/>
      <c r="DD247" s="226"/>
      <c r="DE247" s="226"/>
      <c r="DF247" s="226"/>
      <c r="DG247" s="226"/>
      <c r="DH247" s="226"/>
      <c r="DI247" s="226"/>
      <c r="DJ247" s="226"/>
      <c r="DK247" s="226"/>
      <c r="DL247" s="226"/>
      <c r="DM247" s="226"/>
      <c r="DN247" s="226"/>
      <c r="DO247" s="226"/>
      <c r="DP247" s="226"/>
      <c r="DQ247" s="226"/>
      <c r="DR247" s="226"/>
      <c r="DS247" s="226"/>
      <c r="DT247" s="226"/>
      <c r="DU247" s="226"/>
      <c r="DV247" s="226"/>
      <c r="DW247" s="226"/>
      <c r="DX247" s="226"/>
      <c r="DY247" s="226"/>
      <c r="DZ247" s="226"/>
      <c r="EA247" s="226"/>
      <c r="EB247" s="226"/>
      <c r="EC247" s="226"/>
      <c r="ED247" s="226"/>
      <c r="EE247" s="226"/>
      <c r="EF247" s="226"/>
      <c r="EG247" s="226"/>
      <c r="EH247" s="226"/>
      <c r="EI247" s="226"/>
      <c r="EJ247" s="226"/>
      <c r="EK247" s="226"/>
      <c r="EL247" s="226"/>
      <c r="EM247" s="226"/>
      <c r="EN247" s="226"/>
      <c r="EO247" s="226"/>
      <c r="EP247" s="226"/>
      <c r="EQ247" s="226"/>
      <c r="ER247" s="226"/>
      <c r="ES247" s="226"/>
      <c r="ET247" s="226"/>
      <c r="EU247" s="226"/>
      <c r="EV247" s="226"/>
      <c r="EW247" s="226"/>
      <c r="EX247" s="226"/>
      <c r="EY247" s="226"/>
      <c r="EZ247" s="226"/>
      <c r="FA247" s="226"/>
    </row>
    <row r="248" spans="2:157" x14ac:dyDescent="0.25">
      <c r="I248" s="226"/>
      <c r="J248" s="226"/>
      <c r="K248" s="226"/>
      <c r="L248" s="226"/>
      <c r="M248" s="226"/>
      <c r="N248" s="226"/>
      <c r="O248" s="226"/>
      <c r="P248" s="226"/>
      <c r="Q248" s="226"/>
      <c r="R248" s="226"/>
      <c r="S248" s="226"/>
      <c r="T248" s="226"/>
      <c r="U248" s="226"/>
      <c r="V248" s="226"/>
      <c r="W248" s="226"/>
      <c r="X248" s="226"/>
      <c r="Y248" s="226"/>
      <c r="Z248" s="226"/>
      <c r="AA248" s="226"/>
      <c r="AB248" s="226"/>
      <c r="AC248" s="226"/>
      <c r="AD248" s="226"/>
      <c r="AE248" s="226"/>
      <c r="AF248" s="226"/>
      <c r="AG248" s="226"/>
      <c r="AH248" s="226"/>
      <c r="AI248" s="226"/>
      <c r="AJ248" s="226"/>
      <c r="AK248" s="226"/>
      <c r="AL248" s="226"/>
      <c r="AM248" s="226"/>
      <c r="AN248" s="226"/>
      <c r="AO248" s="226"/>
      <c r="AP248" s="226"/>
      <c r="AQ248" s="226"/>
      <c r="AR248" s="226"/>
      <c r="AS248" s="226"/>
      <c r="AT248" s="226"/>
      <c r="AU248" s="226"/>
      <c r="AV248" s="226"/>
      <c r="AW248" s="226"/>
      <c r="AX248" s="226"/>
      <c r="AY248" s="226"/>
      <c r="AZ248" s="226"/>
      <c r="BA248" s="226"/>
      <c r="BB248" s="226"/>
      <c r="BC248" s="226"/>
      <c r="BD248" s="226"/>
      <c r="BE248" s="226"/>
      <c r="BF248" s="226"/>
      <c r="BG248" s="226"/>
      <c r="BH248" s="226"/>
      <c r="BI248" s="226"/>
      <c r="BJ248" s="226"/>
      <c r="BK248" s="226"/>
      <c r="BL248" s="226"/>
      <c r="BM248" s="226"/>
      <c r="BN248" s="226"/>
      <c r="BO248" s="226"/>
      <c r="BP248" s="226"/>
      <c r="BQ248" s="226"/>
      <c r="BR248" s="226"/>
      <c r="BS248" s="226"/>
      <c r="BT248" s="226"/>
      <c r="BU248" s="226"/>
      <c r="BV248" s="226"/>
      <c r="BW248" s="226"/>
      <c r="BX248" s="226"/>
      <c r="BY248" s="226"/>
      <c r="BZ248" s="226"/>
      <c r="CA248" s="226"/>
      <c r="CB248" s="226"/>
      <c r="CC248" s="226"/>
      <c r="CD248" s="226"/>
      <c r="CE248" s="226"/>
      <c r="CF248" s="226"/>
      <c r="CG248" s="226"/>
      <c r="CH248" s="226"/>
      <c r="CI248" s="226"/>
      <c r="CJ248" s="226"/>
      <c r="CK248" s="226"/>
      <c r="CL248" s="226"/>
      <c r="CM248" s="226"/>
      <c r="CN248" s="226"/>
      <c r="CO248" s="226"/>
      <c r="CP248" s="226"/>
      <c r="CQ248" s="226"/>
      <c r="CR248" s="226"/>
      <c r="CS248" s="226"/>
      <c r="CT248" s="226"/>
      <c r="CU248" s="226"/>
      <c r="CV248" s="226"/>
      <c r="CW248" s="226"/>
      <c r="CX248" s="226"/>
      <c r="CY248" s="226"/>
      <c r="CZ248" s="226"/>
      <c r="DA248" s="226"/>
      <c r="DB248" s="226"/>
      <c r="DC248" s="226"/>
      <c r="DD248" s="226"/>
      <c r="DE248" s="226"/>
      <c r="DF248" s="226"/>
      <c r="DG248" s="226"/>
      <c r="DH248" s="226"/>
      <c r="DI248" s="226"/>
      <c r="DJ248" s="226"/>
      <c r="DK248" s="226"/>
      <c r="DL248" s="226"/>
      <c r="DM248" s="226"/>
      <c r="DN248" s="226"/>
      <c r="DO248" s="226"/>
      <c r="DP248" s="226"/>
      <c r="DQ248" s="226"/>
      <c r="DR248" s="226"/>
      <c r="DS248" s="226"/>
      <c r="DT248" s="226"/>
      <c r="DU248" s="226"/>
      <c r="DV248" s="226"/>
      <c r="DW248" s="226"/>
      <c r="DX248" s="226"/>
      <c r="DY248" s="226"/>
      <c r="DZ248" s="226"/>
      <c r="EA248" s="226"/>
      <c r="EB248" s="226"/>
      <c r="EC248" s="226"/>
      <c r="ED248" s="226"/>
      <c r="EE248" s="226"/>
      <c r="EF248" s="226"/>
      <c r="EG248" s="226"/>
      <c r="EH248" s="226"/>
      <c r="EI248" s="226"/>
      <c r="EJ248" s="226"/>
      <c r="EK248" s="226"/>
      <c r="EL248" s="226"/>
      <c r="EM248" s="226"/>
      <c r="EN248" s="226"/>
      <c r="EO248" s="226"/>
      <c r="EP248" s="226"/>
      <c r="EQ248" s="226"/>
      <c r="ER248" s="226"/>
      <c r="ES248" s="226"/>
      <c r="ET248" s="226"/>
      <c r="EU248" s="226"/>
      <c r="EV248" s="226"/>
      <c r="EW248" s="226"/>
      <c r="EX248" s="226"/>
      <c r="EY248" s="226"/>
      <c r="EZ248" s="226"/>
      <c r="FA248" s="226"/>
    </row>
    <row r="249" spans="2:157" x14ac:dyDescent="0.25">
      <c r="I249" s="226"/>
      <c r="J249" s="226"/>
      <c r="K249" s="226"/>
      <c r="L249" s="226"/>
      <c r="M249" s="226"/>
      <c r="N249" s="226"/>
      <c r="O249" s="226"/>
      <c r="P249" s="226"/>
      <c r="Q249" s="226"/>
      <c r="R249" s="226"/>
      <c r="S249" s="226"/>
      <c r="T249" s="226"/>
      <c r="U249" s="226"/>
      <c r="V249" s="226"/>
      <c r="W249" s="226"/>
      <c r="X249" s="226"/>
      <c r="Y249" s="226"/>
      <c r="Z249" s="226"/>
      <c r="AA249" s="226"/>
      <c r="AB249" s="226"/>
      <c r="AC249" s="226"/>
      <c r="AD249" s="226"/>
      <c r="AE249" s="226"/>
      <c r="AF249" s="226"/>
      <c r="AG249" s="226"/>
      <c r="AH249" s="226"/>
      <c r="AI249" s="226"/>
      <c r="AJ249" s="226"/>
      <c r="AK249" s="226"/>
      <c r="AL249" s="226"/>
      <c r="AM249" s="226"/>
      <c r="AN249" s="226"/>
      <c r="AO249" s="226"/>
      <c r="AP249" s="226"/>
      <c r="AQ249" s="226"/>
      <c r="AR249" s="226"/>
      <c r="AS249" s="226"/>
      <c r="AT249" s="226"/>
      <c r="AU249" s="226"/>
      <c r="AV249" s="226"/>
      <c r="AW249" s="226"/>
      <c r="AX249" s="226"/>
      <c r="AY249" s="226"/>
      <c r="AZ249" s="226"/>
      <c r="BA249" s="226"/>
      <c r="BB249" s="226"/>
      <c r="BC249" s="226"/>
      <c r="BD249" s="226"/>
      <c r="BE249" s="226"/>
      <c r="BF249" s="226"/>
      <c r="BG249" s="226"/>
      <c r="BH249" s="226"/>
      <c r="BI249" s="226"/>
      <c r="BJ249" s="226"/>
      <c r="BK249" s="226"/>
      <c r="BL249" s="226"/>
      <c r="BM249" s="226"/>
      <c r="BN249" s="226"/>
      <c r="BO249" s="226"/>
      <c r="BP249" s="226"/>
      <c r="BQ249" s="226"/>
      <c r="BR249" s="226"/>
      <c r="BS249" s="226"/>
      <c r="BT249" s="226"/>
      <c r="BU249" s="226"/>
      <c r="BV249" s="226"/>
      <c r="BW249" s="226"/>
      <c r="BX249" s="226"/>
      <c r="BY249" s="226"/>
      <c r="BZ249" s="226"/>
      <c r="CA249" s="226"/>
      <c r="CB249" s="226"/>
      <c r="CC249" s="226"/>
      <c r="CD249" s="226"/>
      <c r="CE249" s="226"/>
      <c r="CF249" s="226"/>
      <c r="CG249" s="226"/>
      <c r="CH249" s="226"/>
      <c r="CI249" s="226"/>
      <c r="CJ249" s="226"/>
      <c r="CK249" s="226"/>
      <c r="CL249" s="226"/>
      <c r="CM249" s="226"/>
      <c r="CN249" s="226"/>
      <c r="CO249" s="226"/>
      <c r="CP249" s="226"/>
      <c r="CQ249" s="226"/>
      <c r="CR249" s="226"/>
      <c r="CS249" s="226"/>
      <c r="CT249" s="226"/>
      <c r="CU249" s="226"/>
      <c r="CV249" s="226"/>
      <c r="CW249" s="226"/>
      <c r="CX249" s="226"/>
      <c r="CY249" s="226"/>
      <c r="CZ249" s="226"/>
      <c r="DA249" s="226"/>
      <c r="DB249" s="226"/>
      <c r="DC249" s="226"/>
      <c r="DD249" s="226"/>
      <c r="DE249" s="226"/>
      <c r="DF249" s="226"/>
      <c r="DG249" s="226"/>
      <c r="DH249" s="226"/>
      <c r="DI249" s="226"/>
      <c r="DJ249" s="226"/>
      <c r="DK249" s="226"/>
      <c r="DL249" s="226"/>
      <c r="DM249" s="226"/>
      <c r="DN249" s="226"/>
      <c r="DO249" s="226"/>
      <c r="DP249" s="226"/>
      <c r="DQ249" s="226"/>
      <c r="DR249" s="226"/>
      <c r="DS249" s="226"/>
      <c r="DT249" s="226"/>
      <c r="DU249" s="226"/>
      <c r="DV249" s="226"/>
      <c r="DW249" s="226"/>
      <c r="DX249" s="226"/>
      <c r="DY249" s="226"/>
      <c r="DZ249" s="226"/>
      <c r="EA249" s="226"/>
      <c r="EB249" s="226"/>
      <c r="EC249" s="226"/>
      <c r="ED249" s="226"/>
      <c r="EE249" s="226"/>
      <c r="EF249" s="226"/>
      <c r="EG249" s="226"/>
      <c r="EH249" s="226"/>
      <c r="EI249" s="226"/>
      <c r="EJ249" s="226"/>
      <c r="EK249" s="226"/>
      <c r="EL249" s="226"/>
      <c r="EM249" s="226"/>
      <c r="EN249" s="226"/>
      <c r="EO249" s="226"/>
      <c r="EP249" s="226"/>
      <c r="EQ249" s="226"/>
      <c r="ER249" s="226"/>
      <c r="ES249" s="226"/>
      <c r="ET249" s="226"/>
      <c r="EU249" s="226"/>
      <c r="EV249" s="226"/>
      <c r="EW249" s="226"/>
      <c r="EX249" s="226"/>
      <c r="EY249" s="226"/>
      <c r="EZ249" s="226"/>
      <c r="FA249" s="226"/>
    </row>
    <row r="250" spans="2:157" x14ac:dyDescent="0.25">
      <c r="I250" s="226"/>
      <c r="J250" s="226"/>
      <c r="K250" s="226"/>
      <c r="L250" s="226"/>
      <c r="M250" s="226"/>
      <c r="N250" s="226"/>
      <c r="O250" s="226"/>
      <c r="P250" s="226"/>
      <c r="Q250" s="226"/>
      <c r="R250" s="226"/>
      <c r="S250" s="226"/>
      <c r="T250" s="226"/>
      <c r="U250" s="226"/>
      <c r="V250" s="226"/>
      <c r="W250" s="226"/>
      <c r="X250" s="226"/>
      <c r="Y250" s="226"/>
      <c r="Z250" s="226"/>
      <c r="AA250" s="226"/>
      <c r="AB250" s="226"/>
      <c r="AC250" s="226"/>
      <c r="AD250" s="226"/>
      <c r="AE250" s="226"/>
      <c r="AF250" s="226"/>
      <c r="AG250" s="226"/>
      <c r="AH250" s="226"/>
      <c r="AI250" s="226"/>
      <c r="AJ250" s="226"/>
      <c r="AK250" s="226"/>
      <c r="AL250" s="226"/>
      <c r="AM250" s="226"/>
      <c r="AN250" s="226"/>
      <c r="AO250" s="226"/>
      <c r="AP250" s="226"/>
      <c r="AQ250" s="226"/>
      <c r="AR250" s="226"/>
      <c r="AS250" s="226"/>
      <c r="AT250" s="226"/>
      <c r="AU250" s="226"/>
      <c r="AV250" s="226"/>
      <c r="AW250" s="226"/>
      <c r="AX250" s="226"/>
      <c r="AY250" s="226"/>
      <c r="AZ250" s="226"/>
      <c r="BA250" s="226"/>
      <c r="BB250" s="226"/>
      <c r="BC250" s="226"/>
      <c r="BD250" s="226"/>
      <c r="BE250" s="226"/>
      <c r="BF250" s="226"/>
      <c r="BG250" s="226"/>
      <c r="BH250" s="226"/>
      <c r="BI250" s="226"/>
      <c r="BJ250" s="226"/>
      <c r="BK250" s="226"/>
      <c r="BL250" s="226"/>
      <c r="BM250" s="226"/>
      <c r="BN250" s="226"/>
      <c r="BO250" s="226"/>
      <c r="BP250" s="226"/>
      <c r="BQ250" s="226"/>
      <c r="BR250" s="226"/>
      <c r="BS250" s="226"/>
      <c r="BT250" s="226"/>
      <c r="BU250" s="226"/>
      <c r="BV250" s="226"/>
      <c r="BW250" s="226"/>
      <c r="BX250" s="226"/>
      <c r="BY250" s="226"/>
      <c r="BZ250" s="226"/>
      <c r="CA250" s="226"/>
      <c r="CB250" s="226"/>
      <c r="CC250" s="226"/>
      <c r="CD250" s="226"/>
      <c r="CE250" s="226"/>
      <c r="CF250" s="226"/>
      <c r="CG250" s="226"/>
      <c r="CH250" s="226"/>
      <c r="CI250" s="226"/>
      <c r="CJ250" s="226"/>
      <c r="CK250" s="226"/>
      <c r="CL250" s="226"/>
      <c r="CM250" s="226"/>
      <c r="CN250" s="226"/>
      <c r="CO250" s="226"/>
      <c r="CP250" s="226"/>
      <c r="CQ250" s="226"/>
      <c r="CR250" s="226"/>
      <c r="CS250" s="226"/>
      <c r="CT250" s="226"/>
      <c r="CU250" s="226"/>
      <c r="CV250" s="226"/>
      <c r="CW250" s="226"/>
      <c r="CX250" s="226"/>
      <c r="CY250" s="226"/>
      <c r="CZ250" s="226"/>
      <c r="DA250" s="226"/>
      <c r="DB250" s="226"/>
      <c r="DC250" s="226"/>
      <c r="DD250" s="226"/>
      <c r="DE250" s="226"/>
      <c r="DF250" s="226"/>
      <c r="DG250" s="226"/>
      <c r="DH250" s="226"/>
      <c r="DI250" s="226"/>
      <c r="DJ250" s="226"/>
      <c r="DK250" s="226"/>
      <c r="DL250" s="226"/>
      <c r="DM250" s="226"/>
      <c r="DN250" s="226"/>
      <c r="DO250" s="226"/>
      <c r="DP250" s="226"/>
      <c r="DQ250" s="226"/>
      <c r="DR250" s="226"/>
      <c r="DS250" s="226"/>
      <c r="DT250" s="226"/>
      <c r="DU250" s="226"/>
      <c r="DV250" s="226"/>
      <c r="DW250" s="226"/>
      <c r="DX250" s="226"/>
      <c r="DY250" s="226"/>
      <c r="DZ250" s="226"/>
      <c r="EA250" s="226"/>
      <c r="EB250" s="226"/>
      <c r="EC250" s="226"/>
      <c r="ED250" s="226"/>
      <c r="EE250" s="226"/>
      <c r="EF250" s="226"/>
      <c r="EG250" s="226"/>
      <c r="EH250" s="226"/>
      <c r="EI250" s="226"/>
      <c r="EJ250" s="226"/>
      <c r="EK250" s="226"/>
      <c r="EL250" s="226"/>
      <c r="EM250" s="226"/>
      <c r="EN250" s="226"/>
      <c r="EO250" s="226"/>
      <c r="EP250" s="226"/>
      <c r="EQ250" s="226"/>
      <c r="ER250" s="226"/>
      <c r="ES250" s="226"/>
      <c r="ET250" s="226"/>
      <c r="EU250" s="226"/>
      <c r="EV250" s="226"/>
      <c r="EW250" s="226"/>
      <c r="EX250" s="226"/>
      <c r="EY250" s="226"/>
      <c r="EZ250" s="226"/>
      <c r="FA250" s="226"/>
    </row>
    <row r="251" spans="2:157" x14ac:dyDescent="0.25">
      <c r="I251" s="226"/>
      <c r="J251" s="226"/>
      <c r="K251" s="226"/>
      <c r="L251" s="226"/>
      <c r="M251" s="226"/>
      <c r="N251" s="226"/>
      <c r="O251" s="226"/>
      <c r="P251" s="226"/>
      <c r="Q251" s="226"/>
      <c r="R251" s="226"/>
      <c r="S251" s="226"/>
      <c r="T251" s="226"/>
      <c r="U251" s="226"/>
      <c r="V251" s="226"/>
      <c r="W251" s="226"/>
      <c r="X251" s="226"/>
      <c r="Y251" s="226"/>
      <c r="Z251" s="226"/>
      <c r="AA251" s="226"/>
      <c r="AB251" s="226"/>
      <c r="AC251" s="226"/>
      <c r="AD251" s="226"/>
      <c r="AE251" s="226"/>
      <c r="AF251" s="226"/>
      <c r="AG251" s="226"/>
      <c r="AH251" s="226"/>
      <c r="AI251" s="226"/>
      <c r="AJ251" s="226"/>
      <c r="AK251" s="226"/>
      <c r="AL251" s="226"/>
      <c r="AM251" s="226"/>
      <c r="AN251" s="226"/>
      <c r="AO251" s="226"/>
      <c r="AP251" s="226"/>
      <c r="AQ251" s="226"/>
      <c r="AR251" s="226"/>
      <c r="AS251" s="226"/>
      <c r="AT251" s="226"/>
      <c r="AU251" s="226"/>
      <c r="AV251" s="226"/>
      <c r="AW251" s="226"/>
      <c r="AX251" s="226"/>
      <c r="AY251" s="226"/>
      <c r="AZ251" s="226"/>
      <c r="BA251" s="226"/>
      <c r="BB251" s="226"/>
      <c r="BC251" s="226"/>
      <c r="BD251" s="226"/>
      <c r="BE251" s="226"/>
      <c r="BF251" s="226"/>
      <c r="BG251" s="226"/>
      <c r="BH251" s="226"/>
      <c r="BI251" s="226"/>
      <c r="BJ251" s="226"/>
      <c r="BK251" s="226"/>
      <c r="BL251" s="226"/>
      <c r="BM251" s="226"/>
      <c r="BN251" s="226"/>
      <c r="BO251" s="226"/>
      <c r="BP251" s="226"/>
      <c r="BQ251" s="226"/>
      <c r="BR251" s="226"/>
      <c r="BS251" s="226"/>
      <c r="BT251" s="226"/>
      <c r="BU251" s="226"/>
      <c r="BV251" s="226"/>
      <c r="BW251" s="226"/>
      <c r="BX251" s="226"/>
      <c r="BY251" s="226"/>
      <c r="BZ251" s="226"/>
      <c r="CA251" s="226"/>
      <c r="CB251" s="226"/>
      <c r="CC251" s="226"/>
      <c r="CD251" s="226"/>
      <c r="CE251" s="226"/>
      <c r="CF251" s="226"/>
      <c r="CG251" s="226"/>
      <c r="CH251" s="226"/>
      <c r="CI251" s="226"/>
      <c r="CJ251" s="226"/>
      <c r="CK251" s="226"/>
      <c r="CL251" s="226"/>
      <c r="CM251" s="226"/>
      <c r="CN251" s="226"/>
      <c r="CO251" s="226"/>
      <c r="CP251" s="226"/>
      <c r="CQ251" s="226"/>
      <c r="CR251" s="226"/>
      <c r="CS251" s="226"/>
      <c r="CT251" s="226"/>
      <c r="CU251" s="226"/>
      <c r="CV251" s="226"/>
      <c r="CW251" s="226"/>
      <c r="CX251" s="226"/>
      <c r="CY251" s="226"/>
      <c r="CZ251" s="226"/>
      <c r="DA251" s="226"/>
      <c r="DB251" s="226"/>
      <c r="DC251" s="226"/>
      <c r="DD251" s="226"/>
      <c r="DE251" s="226"/>
      <c r="DF251" s="226"/>
      <c r="DG251" s="226"/>
      <c r="DH251" s="226"/>
      <c r="DI251" s="226"/>
      <c r="DJ251" s="226"/>
      <c r="DK251" s="226"/>
      <c r="DL251" s="226"/>
      <c r="DM251" s="226"/>
      <c r="DN251" s="226"/>
      <c r="DO251" s="226"/>
      <c r="DP251" s="226"/>
      <c r="DQ251" s="226"/>
      <c r="DR251" s="226"/>
      <c r="DS251" s="226"/>
      <c r="DT251" s="226"/>
      <c r="DU251" s="226"/>
      <c r="DV251" s="226"/>
      <c r="DW251" s="226"/>
      <c r="DX251" s="226"/>
      <c r="DY251" s="226"/>
      <c r="DZ251" s="226"/>
      <c r="EA251" s="226"/>
      <c r="EB251" s="226"/>
      <c r="EC251" s="226"/>
      <c r="ED251" s="226"/>
      <c r="EE251" s="226"/>
      <c r="EF251" s="226"/>
      <c r="EG251" s="226"/>
      <c r="EH251" s="226"/>
      <c r="EI251" s="226"/>
      <c r="EJ251" s="226"/>
      <c r="EK251" s="226"/>
      <c r="EL251" s="226"/>
      <c r="EM251" s="226"/>
      <c r="EN251" s="226"/>
      <c r="EO251" s="226"/>
      <c r="EP251" s="226"/>
      <c r="EQ251" s="226"/>
      <c r="ER251" s="226"/>
      <c r="ES251" s="226"/>
      <c r="ET251" s="226"/>
      <c r="EU251" s="226"/>
      <c r="EV251" s="226"/>
      <c r="EW251" s="226"/>
      <c r="EX251" s="226"/>
      <c r="EY251" s="226"/>
      <c r="EZ251" s="226"/>
      <c r="FA251" s="226"/>
    </row>
    <row r="252" spans="2:157" x14ac:dyDescent="0.25">
      <c r="I252" s="226"/>
      <c r="J252" s="226"/>
      <c r="K252" s="226"/>
      <c r="L252" s="226"/>
      <c r="M252" s="226"/>
      <c r="N252" s="226"/>
      <c r="O252" s="226"/>
      <c r="P252" s="226"/>
      <c r="Q252" s="226"/>
      <c r="R252" s="226"/>
      <c r="S252" s="226"/>
      <c r="T252" s="226"/>
      <c r="U252" s="226"/>
      <c r="V252" s="226"/>
      <c r="W252" s="226"/>
      <c r="X252" s="226"/>
      <c r="Y252" s="226"/>
      <c r="Z252" s="226"/>
      <c r="AA252" s="226"/>
      <c r="AB252" s="226"/>
      <c r="AC252" s="226"/>
      <c r="AD252" s="226"/>
      <c r="AE252" s="226"/>
      <c r="AF252" s="226"/>
      <c r="AG252" s="226"/>
      <c r="AH252" s="226"/>
      <c r="AI252" s="226"/>
      <c r="AJ252" s="226"/>
      <c r="AK252" s="226"/>
      <c r="AL252" s="226"/>
      <c r="AM252" s="226"/>
      <c r="AN252" s="226"/>
      <c r="AO252" s="226"/>
      <c r="AP252" s="226"/>
      <c r="AQ252" s="226"/>
      <c r="AR252" s="226"/>
      <c r="AS252" s="226"/>
      <c r="AT252" s="226"/>
      <c r="AU252" s="226"/>
      <c r="AV252" s="226"/>
      <c r="AW252" s="226"/>
      <c r="AX252" s="226"/>
      <c r="AY252" s="226"/>
      <c r="AZ252" s="226"/>
      <c r="BA252" s="226"/>
      <c r="BB252" s="226"/>
      <c r="BC252" s="226"/>
      <c r="BD252" s="226"/>
      <c r="BE252" s="226"/>
      <c r="BF252" s="226"/>
      <c r="BG252" s="226"/>
      <c r="BH252" s="226"/>
      <c r="BI252" s="226"/>
      <c r="BJ252" s="226"/>
      <c r="BK252" s="226"/>
      <c r="BL252" s="226"/>
      <c r="BM252" s="226"/>
      <c r="BN252" s="226"/>
      <c r="BO252" s="226"/>
      <c r="BP252" s="226"/>
      <c r="BQ252" s="226"/>
      <c r="BR252" s="226"/>
      <c r="BS252" s="226"/>
      <c r="BT252" s="226"/>
      <c r="BU252" s="226"/>
      <c r="BV252" s="226"/>
      <c r="BW252" s="226"/>
      <c r="BX252" s="226"/>
      <c r="BY252" s="226"/>
      <c r="BZ252" s="226"/>
      <c r="CA252" s="226"/>
      <c r="CB252" s="226"/>
      <c r="CC252" s="226"/>
      <c r="CD252" s="226"/>
      <c r="CE252" s="226"/>
      <c r="CF252" s="226"/>
      <c r="CG252" s="226"/>
      <c r="CH252" s="226"/>
      <c r="CI252" s="226"/>
      <c r="CJ252" s="226"/>
      <c r="CK252" s="226"/>
      <c r="CL252" s="226"/>
      <c r="CM252" s="226"/>
      <c r="CN252" s="226"/>
      <c r="CO252" s="226"/>
      <c r="CP252" s="226"/>
      <c r="CQ252" s="226"/>
      <c r="CR252" s="226"/>
      <c r="CS252" s="226"/>
      <c r="CT252" s="226"/>
      <c r="CU252" s="226"/>
      <c r="CV252" s="226"/>
      <c r="CW252" s="226"/>
      <c r="CX252" s="226"/>
      <c r="CY252" s="226"/>
      <c r="CZ252" s="226"/>
      <c r="DA252" s="226"/>
      <c r="DB252" s="226"/>
      <c r="DC252" s="226"/>
      <c r="DD252" s="226"/>
      <c r="DE252" s="226"/>
      <c r="DF252" s="226"/>
      <c r="DG252" s="226"/>
      <c r="DH252" s="226"/>
      <c r="DI252" s="226"/>
      <c r="DJ252" s="226"/>
      <c r="DK252" s="226"/>
      <c r="DL252" s="226"/>
      <c r="DM252" s="226"/>
      <c r="DN252" s="226"/>
      <c r="DO252" s="226"/>
      <c r="DP252" s="226"/>
      <c r="DQ252" s="226"/>
      <c r="DR252" s="226"/>
      <c r="DS252" s="226"/>
      <c r="DT252" s="226"/>
      <c r="DU252" s="226"/>
      <c r="DV252" s="226"/>
      <c r="DW252" s="226"/>
      <c r="DX252" s="226"/>
      <c r="DY252" s="226"/>
      <c r="DZ252" s="226"/>
      <c r="EA252" s="226"/>
      <c r="EB252" s="226"/>
      <c r="EC252" s="226"/>
      <c r="ED252" s="226"/>
      <c r="EE252" s="226"/>
      <c r="EF252" s="226"/>
      <c r="EG252" s="226"/>
      <c r="EH252" s="226"/>
      <c r="EI252" s="226"/>
      <c r="EJ252" s="226"/>
      <c r="EK252" s="226"/>
      <c r="EL252" s="226"/>
      <c r="EM252" s="226"/>
      <c r="EN252" s="226"/>
      <c r="EO252" s="226"/>
      <c r="EP252" s="226"/>
      <c r="EQ252" s="226"/>
      <c r="ER252" s="226"/>
      <c r="ES252" s="226"/>
      <c r="ET252" s="226"/>
      <c r="EU252" s="226"/>
      <c r="EV252" s="226"/>
      <c r="EW252" s="226"/>
      <c r="EX252" s="226"/>
      <c r="EY252" s="226"/>
      <c r="EZ252" s="226"/>
      <c r="FA252" s="226"/>
    </row>
    <row r="253" spans="2:157" x14ac:dyDescent="0.25">
      <c r="I253" s="226"/>
      <c r="J253" s="226"/>
      <c r="K253" s="226"/>
      <c r="L253" s="226"/>
      <c r="M253" s="226"/>
      <c r="N253" s="226"/>
      <c r="O253" s="226"/>
      <c r="P253" s="226"/>
      <c r="Q253" s="226"/>
      <c r="R253" s="226"/>
      <c r="S253" s="226"/>
      <c r="T253" s="226"/>
      <c r="U253" s="226"/>
      <c r="V253" s="226"/>
      <c r="W253" s="226"/>
      <c r="X253" s="226"/>
      <c r="Y253" s="226"/>
      <c r="Z253" s="226"/>
      <c r="AA253" s="226"/>
      <c r="AB253" s="226"/>
      <c r="AC253" s="226"/>
      <c r="AD253" s="226"/>
      <c r="AE253" s="226"/>
      <c r="AF253" s="226"/>
      <c r="AG253" s="226"/>
      <c r="AH253" s="226"/>
      <c r="AI253" s="226"/>
      <c r="AJ253" s="226"/>
      <c r="AK253" s="226"/>
      <c r="AL253" s="226"/>
      <c r="AM253" s="226"/>
      <c r="AN253" s="226"/>
      <c r="AO253" s="226"/>
      <c r="AP253" s="226"/>
      <c r="AQ253" s="226"/>
      <c r="AR253" s="226"/>
      <c r="AS253" s="226"/>
      <c r="AT253" s="226"/>
      <c r="AU253" s="226"/>
      <c r="AV253" s="226"/>
      <c r="AW253" s="226"/>
      <c r="AX253" s="226"/>
      <c r="AY253" s="226"/>
      <c r="AZ253" s="226"/>
      <c r="BA253" s="226"/>
      <c r="BB253" s="226"/>
      <c r="BC253" s="226"/>
      <c r="BD253" s="226"/>
      <c r="BE253" s="226"/>
      <c r="BF253" s="226"/>
      <c r="BG253" s="226"/>
      <c r="BH253" s="226"/>
      <c r="BI253" s="226"/>
      <c r="BJ253" s="226"/>
      <c r="BK253" s="226"/>
      <c r="BL253" s="226"/>
      <c r="BM253" s="226"/>
      <c r="BN253" s="226"/>
      <c r="BO253" s="226"/>
      <c r="BP253" s="226"/>
      <c r="BQ253" s="226"/>
      <c r="BR253" s="226"/>
      <c r="BS253" s="226"/>
      <c r="BT253" s="226"/>
      <c r="BU253" s="226"/>
      <c r="BV253" s="226"/>
      <c r="BW253" s="226"/>
      <c r="BX253" s="226"/>
      <c r="BY253" s="226"/>
      <c r="BZ253" s="226"/>
      <c r="CA253" s="226"/>
      <c r="CB253" s="226"/>
      <c r="CC253" s="226"/>
      <c r="CD253" s="226"/>
      <c r="CE253" s="226"/>
      <c r="CF253" s="226"/>
      <c r="CG253" s="226"/>
      <c r="CH253" s="226"/>
      <c r="CI253" s="226"/>
      <c r="CJ253" s="226"/>
      <c r="CK253" s="226"/>
      <c r="CL253" s="226"/>
      <c r="CM253" s="226"/>
      <c r="CN253" s="226"/>
      <c r="CO253" s="226"/>
      <c r="CP253" s="226"/>
      <c r="CQ253" s="226"/>
      <c r="CR253" s="226"/>
      <c r="CS253" s="226"/>
      <c r="CT253" s="226"/>
      <c r="CU253" s="226"/>
      <c r="CV253" s="226"/>
      <c r="CW253" s="226"/>
      <c r="CX253" s="226"/>
      <c r="CY253" s="226"/>
      <c r="CZ253" s="226"/>
      <c r="DA253" s="226"/>
      <c r="DB253" s="226"/>
      <c r="DC253" s="226"/>
      <c r="DD253" s="226"/>
      <c r="DE253" s="226"/>
      <c r="DF253" s="226"/>
      <c r="DG253" s="226"/>
      <c r="DH253" s="226"/>
      <c r="DI253" s="226"/>
      <c r="DJ253" s="226"/>
      <c r="DK253" s="226"/>
      <c r="DL253" s="226"/>
      <c r="DM253" s="226"/>
      <c r="DN253" s="226"/>
      <c r="DO253" s="226"/>
      <c r="DP253" s="226"/>
      <c r="DQ253" s="226"/>
      <c r="DR253" s="226"/>
      <c r="DS253" s="226"/>
      <c r="DT253" s="226"/>
      <c r="DU253" s="226"/>
      <c r="DV253" s="226"/>
      <c r="DW253" s="226"/>
      <c r="DX253" s="226"/>
      <c r="DY253" s="226"/>
      <c r="DZ253" s="226"/>
      <c r="EA253" s="226"/>
      <c r="EB253" s="226"/>
      <c r="EC253" s="226"/>
      <c r="ED253" s="226"/>
      <c r="EE253" s="226"/>
      <c r="EF253" s="226"/>
      <c r="EG253" s="226"/>
      <c r="EH253" s="226"/>
      <c r="EI253" s="226"/>
      <c r="EJ253" s="226"/>
      <c r="EK253" s="226"/>
      <c r="EL253" s="226"/>
      <c r="EM253" s="226"/>
      <c r="EN253" s="226"/>
      <c r="EO253" s="226"/>
      <c r="EP253" s="226"/>
      <c r="EQ253" s="226"/>
      <c r="ER253" s="226"/>
      <c r="ES253" s="226"/>
      <c r="ET253" s="226"/>
      <c r="EU253" s="226"/>
      <c r="EV253" s="226"/>
      <c r="EW253" s="226"/>
      <c r="EX253" s="226"/>
      <c r="EY253" s="226"/>
      <c r="EZ253" s="226"/>
      <c r="FA253" s="226"/>
    </row>
    <row r="254" spans="2:157" x14ac:dyDescent="0.25">
      <c r="I254" s="226"/>
      <c r="J254" s="226"/>
      <c r="K254" s="226"/>
      <c r="L254" s="226"/>
      <c r="M254" s="226"/>
      <c r="N254" s="226"/>
      <c r="O254" s="226"/>
      <c r="P254" s="226"/>
      <c r="Q254" s="226"/>
      <c r="R254" s="226"/>
      <c r="S254" s="226"/>
      <c r="T254" s="226"/>
      <c r="U254" s="226"/>
      <c r="V254" s="226"/>
      <c r="W254" s="226"/>
      <c r="X254" s="226"/>
      <c r="Y254" s="226"/>
      <c r="Z254" s="226"/>
      <c r="AA254" s="226"/>
      <c r="AB254" s="226"/>
      <c r="AC254" s="226"/>
      <c r="AD254" s="226"/>
      <c r="AE254" s="226"/>
      <c r="AF254" s="226"/>
      <c r="AG254" s="226"/>
      <c r="AH254" s="226"/>
      <c r="AI254" s="226"/>
      <c r="AJ254" s="226"/>
      <c r="AK254" s="226"/>
      <c r="AL254" s="226"/>
      <c r="AM254" s="226"/>
      <c r="AN254" s="226"/>
      <c r="AO254" s="226"/>
      <c r="AP254" s="226"/>
      <c r="AQ254" s="226"/>
      <c r="AR254" s="226"/>
      <c r="AS254" s="226"/>
      <c r="AT254" s="226"/>
      <c r="AU254" s="226"/>
      <c r="AV254" s="226"/>
      <c r="AW254" s="226"/>
      <c r="AX254" s="226"/>
      <c r="AY254" s="226"/>
      <c r="AZ254" s="226"/>
      <c r="BA254" s="226"/>
      <c r="BB254" s="226"/>
      <c r="BC254" s="226"/>
      <c r="BD254" s="226"/>
      <c r="BE254" s="226"/>
      <c r="BF254" s="226"/>
      <c r="BG254" s="226"/>
      <c r="BH254" s="226"/>
      <c r="BI254" s="226"/>
      <c r="BJ254" s="226"/>
      <c r="BK254" s="226"/>
      <c r="BL254" s="226"/>
      <c r="BM254" s="226"/>
      <c r="BN254" s="226"/>
      <c r="BO254" s="226"/>
      <c r="BP254" s="226"/>
      <c r="BQ254" s="226"/>
      <c r="BR254" s="226"/>
      <c r="BS254" s="226"/>
      <c r="BT254" s="226"/>
      <c r="BU254" s="226"/>
      <c r="BV254" s="226"/>
      <c r="BW254" s="226"/>
      <c r="BX254" s="226"/>
      <c r="BY254" s="226"/>
      <c r="BZ254" s="226"/>
      <c r="CA254" s="226"/>
      <c r="CB254" s="226"/>
      <c r="CC254" s="226"/>
      <c r="CD254" s="226"/>
      <c r="CE254" s="226"/>
      <c r="CF254" s="226"/>
      <c r="CG254" s="226"/>
      <c r="CH254" s="226"/>
      <c r="CI254" s="226"/>
      <c r="CJ254" s="226"/>
      <c r="CK254" s="226"/>
      <c r="CL254" s="226"/>
      <c r="CM254" s="226"/>
      <c r="CN254" s="226"/>
      <c r="CO254" s="226"/>
      <c r="CP254" s="226"/>
      <c r="CQ254" s="226"/>
      <c r="CR254" s="226"/>
      <c r="CS254" s="226"/>
      <c r="CT254" s="226"/>
      <c r="CU254" s="226"/>
      <c r="CV254" s="226"/>
      <c r="CW254" s="226"/>
      <c r="CX254" s="226"/>
      <c r="CY254" s="226"/>
      <c r="CZ254" s="226"/>
      <c r="DA254" s="226"/>
      <c r="DB254" s="226"/>
      <c r="DC254" s="226"/>
      <c r="DD254" s="226"/>
      <c r="DE254" s="226"/>
      <c r="DF254" s="226"/>
      <c r="DG254" s="226"/>
      <c r="DH254" s="226"/>
      <c r="DI254" s="226"/>
      <c r="DJ254" s="226"/>
      <c r="DK254" s="226"/>
      <c r="DL254" s="226"/>
      <c r="DM254" s="226"/>
      <c r="DN254" s="226"/>
      <c r="DO254" s="226"/>
      <c r="DP254" s="226"/>
      <c r="DQ254" s="226"/>
      <c r="DR254" s="226"/>
      <c r="DS254" s="226"/>
      <c r="DT254" s="226"/>
      <c r="DU254" s="226"/>
      <c r="DV254" s="226"/>
      <c r="DW254" s="226"/>
      <c r="DX254" s="226"/>
      <c r="DY254" s="226"/>
      <c r="DZ254" s="226"/>
      <c r="EA254" s="226"/>
      <c r="EB254" s="226"/>
      <c r="EC254" s="226"/>
      <c r="ED254" s="226"/>
      <c r="EE254" s="226"/>
      <c r="EF254" s="226"/>
      <c r="EG254" s="226"/>
      <c r="EH254" s="226"/>
      <c r="EI254" s="226"/>
      <c r="EJ254" s="226"/>
      <c r="EK254" s="226"/>
      <c r="EL254" s="226"/>
      <c r="EM254" s="226"/>
      <c r="EN254" s="226"/>
      <c r="EO254" s="226"/>
      <c r="EP254" s="226"/>
      <c r="EQ254" s="226"/>
      <c r="ER254" s="226"/>
      <c r="ES254" s="226"/>
      <c r="ET254" s="226"/>
      <c r="EU254" s="226"/>
      <c r="EV254" s="226"/>
      <c r="EW254" s="226"/>
      <c r="EX254" s="226"/>
      <c r="EY254" s="226"/>
      <c r="EZ254" s="226"/>
      <c r="FA254" s="226"/>
    </row>
    <row r="255" spans="2:157" x14ac:dyDescent="0.25">
      <c r="I255" s="226"/>
      <c r="J255" s="226"/>
      <c r="K255" s="226"/>
      <c r="L255" s="226"/>
      <c r="M255" s="226"/>
      <c r="N255" s="226"/>
      <c r="O255" s="226"/>
      <c r="P255" s="226"/>
      <c r="Q255" s="226"/>
      <c r="R255" s="226"/>
      <c r="S255" s="226"/>
      <c r="T255" s="226"/>
      <c r="U255" s="226"/>
      <c r="V255" s="226"/>
      <c r="W255" s="226"/>
      <c r="X255" s="226"/>
      <c r="Y255" s="226"/>
      <c r="Z255" s="226"/>
      <c r="AA255" s="226"/>
      <c r="AB255" s="226"/>
      <c r="AC255" s="226"/>
      <c r="AD255" s="226"/>
      <c r="AE255" s="226"/>
      <c r="AF255" s="226"/>
      <c r="AG255" s="226"/>
      <c r="AH255" s="226"/>
      <c r="AI255" s="226"/>
      <c r="AJ255" s="226"/>
      <c r="AK255" s="226"/>
      <c r="AL255" s="226"/>
      <c r="AM255" s="226"/>
      <c r="AN255" s="226"/>
      <c r="AO255" s="226"/>
      <c r="AP255" s="226"/>
      <c r="AQ255" s="226"/>
      <c r="AR255" s="226"/>
      <c r="AS255" s="226"/>
      <c r="AT255" s="226"/>
      <c r="AU255" s="226"/>
      <c r="AV255" s="226"/>
      <c r="AW255" s="226"/>
      <c r="AX255" s="226"/>
      <c r="AY255" s="226"/>
      <c r="AZ255" s="226"/>
      <c r="BA255" s="226"/>
      <c r="BB255" s="226"/>
      <c r="BC255" s="226"/>
      <c r="BD255" s="226"/>
      <c r="BE255" s="226"/>
      <c r="BF255" s="226"/>
      <c r="BG255" s="226"/>
      <c r="BH255" s="226"/>
      <c r="BI255" s="226"/>
      <c r="BJ255" s="226"/>
      <c r="BK255" s="226"/>
      <c r="BL255" s="226"/>
      <c r="BM255" s="226"/>
      <c r="BN255" s="226"/>
      <c r="BO255" s="226"/>
      <c r="BP255" s="226"/>
      <c r="BQ255" s="226"/>
      <c r="BR255" s="226"/>
      <c r="BS255" s="226"/>
      <c r="BT255" s="226"/>
      <c r="BU255" s="226"/>
      <c r="BV255" s="226"/>
      <c r="BW255" s="226"/>
      <c r="BX255" s="226"/>
      <c r="BY255" s="226"/>
      <c r="BZ255" s="226"/>
      <c r="CA255" s="226"/>
      <c r="CB255" s="226"/>
      <c r="CC255" s="226"/>
      <c r="CD255" s="226"/>
      <c r="CE255" s="226"/>
      <c r="CF255" s="226"/>
      <c r="CG255" s="226"/>
      <c r="CH255" s="226"/>
      <c r="CI255" s="226"/>
      <c r="CJ255" s="226"/>
      <c r="CK255" s="226"/>
      <c r="CL255" s="226"/>
      <c r="CM255" s="226"/>
      <c r="CN255" s="226"/>
      <c r="CO255" s="226"/>
      <c r="CP255" s="226"/>
      <c r="CQ255" s="226"/>
      <c r="CR255" s="226"/>
      <c r="CS255" s="226"/>
      <c r="CT255" s="226"/>
      <c r="CU255" s="226"/>
      <c r="CV255" s="226"/>
      <c r="CW255" s="226"/>
      <c r="CX255" s="226"/>
      <c r="CY255" s="226"/>
      <c r="CZ255" s="226"/>
      <c r="DA255" s="226"/>
      <c r="DB255" s="226"/>
      <c r="DC255" s="226"/>
      <c r="DD255" s="226"/>
      <c r="DE255" s="226"/>
      <c r="DF255" s="226"/>
      <c r="DG255" s="226"/>
      <c r="DH255" s="226"/>
      <c r="DI255" s="226"/>
      <c r="DJ255" s="226"/>
      <c r="DK255" s="226"/>
      <c r="DL255" s="226"/>
      <c r="DM255" s="226"/>
      <c r="DN255" s="226"/>
      <c r="DO255" s="226"/>
      <c r="DP255" s="226"/>
      <c r="DQ255" s="226"/>
      <c r="DR255" s="226"/>
      <c r="DS255" s="226"/>
      <c r="DT255" s="226"/>
      <c r="DU255" s="226"/>
      <c r="DV255" s="226"/>
      <c r="DW255" s="226"/>
      <c r="DX255" s="226"/>
      <c r="DY255" s="226"/>
      <c r="DZ255" s="226"/>
      <c r="EA255" s="226"/>
      <c r="EB255" s="226"/>
      <c r="EC255" s="226"/>
      <c r="ED255" s="226"/>
      <c r="EE255" s="226"/>
      <c r="EF255" s="226"/>
      <c r="EG255" s="226"/>
      <c r="EH255" s="226"/>
      <c r="EI255" s="226"/>
      <c r="EJ255" s="226"/>
      <c r="EK255" s="226"/>
      <c r="EL255" s="226"/>
      <c r="EM255" s="226"/>
      <c r="EN255" s="226"/>
      <c r="EO255" s="226"/>
      <c r="EP255" s="226"/>
      <c r="EQ255" s="226"/>
      <c r="ER255" s="226"/>
      <c r="ES255" s="226"/>
      <c r="ET255" s="226"/>
      <c r="EU255" s="226"/>
      <c r="EV255" s="226"/>
      <c r="EW255" s="226"/>
      <c r="EX255" s="226"/>
      <c r="EY255" s="226"/>
      <c r="EZ255" s="226"/>
      <c r="FA255" s="226"/>
    </row>
    <row r="256" spans="2:157" x14ac:dyDescent="0.25">
      <c r="I256" s="226"/>
      <c r="J256" s="226"/>
      <c r="K256" s="226"/>
      <c r="L256" s="226"/>
      <c r="M256" s="226"/>
      <c r="N256" s="226"/>
      <c r="O256" s="226"/>
      <c r="P256" s="226"/>
      <c r="Q256" s="226"/>
      <c r="R256" s="226"/>
      <c r="S256" s="226"/>
      <c r="T256" s="226"/>
      <c r="U256" s="226"/>
      <c r="V256" s="226"/>
      <c r="W256" s="226"/>
      <c r="X256" s="226"/>
      <c r="Y256" s="226"/>
      <c r="Z256" s="226"/>
      <c r="AA256" s="226"/>
      <c r="AB256" s="226"/>
      <c r="AC256" s="226"/>
      <c r="AD256" s="226"/>
      <c r="AE256" s="226"/>
      <c r="AF256" s="226"/>
      <c r="AG256" s="226"/>
      <c r="AH256" s="226"/>
      <c r="AI256" s="226"/>
      <c r="AJ256" s="226"/>
      <c r="AK256" s="226"/>
      <c r="AL256" s="226"/>
      <c r="AM256" s="226"/>
      <c r="AN256" s="226"/>
      <c r="AO256" s="226"/>
      <c r="AP256" s="226"/>
      <c r="AQ256" s="226"/>
      <c r="AR256" s="226"/>
      <c r="AS256" s="226"/>
      <c r="AT256" s="226"/>
      <c r="AU256" s="226"/>
      <c r="AV256" s="226"/>
      <c r="AW256" s="226"/>
      <c r="AX256" s="226"/>
      <c r="AY256" s="226"/>
      <c r="AZ256" s="226"/>
      <c r="BA256" s="226"/>
      <c r="BB256" s="226"/>
      <c r="BC256" s="226"/>
      <c r="BD256" s="226"/>
      <c r="BE256" s="226"/>
      <c r="BF256" s="226"/>
      <c r="BG256" s="226"/>
      <c r="BH256" s="226"/>
      <c r="BI256" s="226"/>
      <c r="BJ256" s="226"/>
      <c r="BK256" s="226"/>
      <c r="BL256" s="226"/>
      <c r="BM256" s="226"/>
      <c r="BN256" s="226"/>
      <c r="BO256" s="226"/>
      <c r="BP256" s="226"/>
      <c r="BQ256" s="226"/>
      <c r="BR256" s="226"/>
      <c r="BS256" s="226"/>
      <c r="BT256" s="226"/>
      <c r="BU256" s="226"/>
      <c r="BV256" s="226"/>
      <c r="BW256" s="226"/>
      <c r="BX256" s="226"/>
      <c r="BY256" s="226"/>
      <c r="BZ256" s="226"/>
      <c r="CA256" s="226"/>
      <c r="CB256" s="226"/>
      <c r="CC256" s="226"/>
      <c r="CD256" s="226"/>
      <c r="CE256" s="226"/>
      <c r="CF256" s="226"/>
      <c r="CG256" s="226"/>
      <c r="CH256" s="226"/>
      <c r="CI256" s="226"/>
      <c r="CJ256" s="226"/>
      <c r="CK256" s="226"/>
      <c r="CL256" s="226"/>
      <c r="CM256" s="226"/>
      <c r="CN256" s="226"/>
      <c r="CO256" s="226"/>
      <c r="CP256" s="226"/>
      <c r="CQ256" s="226"/>
      <c r="CR256" s="226"/>
      <c r="CS256" s="226"/>
      <c r="CT256" s="226"/>
      <c r="CU256" s="226"/>
      <c r="CV256" s="226"/>
      <c r="CW256" s="226"/>
      <c r="CX256" s="226"/>
      <c r="CY256" s="226"/>
      <c r="CZ256" s="226"/>
      <c r="DA256" s="226"/>
      <c r="DB256" s="226"/>
      <c r="DC256" s="226"/>
      <c r="DD256" s="226"/>
      <c r="DE256" s="226"/>
      <c r="DF256" s="226"/>
      <c r="DG256" s="226"/>
      <c r="DH256" s="226"/>
      <c r="DI256" s="226"/>
      <c r="DJ256" s="226"/>
      <c r="DK256" s="226"/>
      <c r="DL256" s="226"/>
      <c r="DM256" s="226"/>
      <c r="DN256" s="226"/>
      <c r="DO256" s="226"/>
      <c r="DP256" s="226"/>
      <c r="DQ256" s="226"/>
      <c r="DR256" s="226"/>
      <c r="DS256" s="226"/>
      <c r="DT256" s="226"/>
      <c r="DU256" s="226"/>
      <c r="DV256" s="226"/>
      <c r="DW256" s="226"/>
      <c r="DX256" s="226"/>
      <c r="DY256" s="226"/>
      <c r="DZ256" s="226"/>
      <c r="EA256" s="226"/>
      <c r="EB256" s="226"/>
      <c r="EC256" s="226"/>
      <c r="ED256" s="226"/>
      <c r="EE256" s="226"/>
      <c r="EF256" s="226"/>
      <c r="EG256" s="226"/>
      <c r="EH256" s="226"/>
      <c r="EI256" s="226"/>
      <c r="EJ256" s="226"/>
      <c r="EK256" s="226"/>
      <c r="EL256" s="226"/>
      <c r="EM256" s="226"/>
      <c r="EN256" s="226"/>
      <c r="EO256" s="226"/>
      <c r="EP256" s="226"/>
      <c r="EQ256" s="226"/>
      <c r="ER256" s="226"/>
      <c r="ES256" s="226"/>
      <c r="ET256" s="226"/>
      <c r="EU256" s="226"/>
      <c r="EV256" s="226"/>
      <c r="EW256" s="226"/>
      <c r="EX256" s="226"/>
      <c r="EY256" s="226"/>
      <c r="EZ256" s="226"/>
      <c r="FA256" s="226"/>
    </row>
    <row r="257" spans="9:157" x14ac:dyDescent="0.25">
      <c r="I257" s="226"/>
      <c r="J257" s="226"/>
      <c r="K257" s="226"/>
      <c r="L257" s="226"/>
      <c r="M257" s="226"/>
      <c r="N257" s="226"/>
      <c r="O257" s="226"/>
      <c r="P257" s="226"/>
      <c r="Q257" s="226"/>
      <c r="R257" s="226"/>
      <c r="S257" s="226"/>
      <c r="T257" s="226"/>
      <c r="U257" s="226"/>
      <c r="V257" s="226"/>
      <c r="W257" s="226"/>
      <c r="X257" s="226"/>
      <c r="Y257" s="226"/>
      <c r="Z257" s="226"/>
      <c r="AA257" s="226"/>
      <c r="AB257" s="226"/>
      <c r="AC257" s="226"/>
      <c r="AD257" s="226"/>
      <c r="AE257" s="226"/>
      <c r="AF257" s="226"/>
      <c r="AG257" s="226"/>
      <c r="AH257" s="226"/>
      <c r="AI257" s="226"/>
      <c r="AJ257" s="226"/>
      <c r="AK257" s="226"/>
      <c r="AL257" s="226"/>
      <c r="AM257" s="226"/>
      <c r="AN257" s="226"/>
      <c r="AO257" s="226"/>
      <c r="AP257" s="226"/>
      <c r="AQ257" s="226"/>
      <c r="AR257" s="226"/>
      <c r="AS257" s="226"/>
      <c r="AT257" s="226"/>
      <c r="AU257" s="226"/>
      <c r="AV257" s="226"/>
      <c r="AW257" s="226"/>
      <c r="AX257" s="226"/>
      <c r="AY257" s="226"/>
      <c r="AZ257" s="226"/>
      <c r="BA257" s="226"/>
      <c r="BB257" s="226"/>
      <c r="BC257" s="226"/>
      <c r="BD257" s="226"/>
      <c r="BE257" s="226"/>
      <c r="BF257" s="226"/>
      <c r="BG257" s="226"/>
      <c r="BH257" s="226"/>
      <c r="BI257" s="226"/>
      <c r="BJ257" s="226"/>
      <c r="BK257" s="226"/>
      <c r="BL257" s="226"/>
      <c r="BM257" s="226"/>
      <c r="BN257" s="226"/>
      <c r="BO257" s="226"/>
      <c r="BP257" s="226"/>
      <c r="BQ257" s="226"/>
      <c r="BR257" s="226"/>
      <c r="BS257" s="226"/>
      <c r="BT257" s="226"/>
      <c r="BU257" s="226"/>
      <c r="BV257" s="226"/>
      <c r="BW257" s="226"/>
      <c r="BX257" s="226"/>
      <c r="BY257" s="226"/>
      <c r="BZ257" s="226"/>
      <c r="CA257" s="226"/>
      <c r="CB257" s="226"/>
      <c r="CC257" s="226"/>
      <c r="CD257" s="226"/>
      <c r="CE257" s="226"/>
      <c r="CF257" s="226"/>
      <c r="CG257" s="226"/>
      <c r="CH257" s="226"/>
      <c r="CI257" s="226"/>
      <c r="CJ257" s="226"/>
      <c r="CK257" s="226"/>
      <c r="CL257" s="226"/>
      <c r="CM257" s="226"/>
      <c r="CN257" s="226"/>
      <c r="CO257" s="226"/>
      <c r="CP257" s="226"/>
      <c r="CQ257" s="226"/>
      <c r="CR257" s="226"/>
      <c r="CS257" s="226"/>
      <c r="CT257" s="226"/>
      <c r="CU257" s="226"/>
      <c r="CV257" s="226"/>
      <c r="CW257" s="226"/>
      <c r="CX257" s="226"/>
      <c r="CY257" s="226"/>
      <c r="CZ257" s="226"/>
      <c r="DA257" s="226"/>
      <c r="DB257" s="226"/>
      <c r="DC257" s="226"/>
      <c r="DD257" s="226"/>
      <c r="DE257" s="226"/>
      <c r="DF257" s="226"/>
      <c r="DG257" s="226"/>
      <c r="DH257" s="226"/>
      <c r="DI257" s="226"/>
      <c r="DJ257" s="226"/>
      <c r="DK257" s="226"/>
      <c r="DL257" s="226"/>
      <c r="DM257" s="226"/>
      <c r="DN257" s="226"/>
      <c r="DO257" s="226"/>
      <c r="DP257" s="226"/>
      <c r="DQ257" s="226"/>
      <c r="DR257" s="226"/>
      <c r="DS257" s="226"/>
      <c r="DT257" s="226"/>
      <c r="DU257" s="226"/>
      <c r="DV257" s="226"/>
      <c r="DW257" s="226"/>
      <c r="DX257" s="226"/>
      <c r="DY257" s="226"/>
      <c r="DZ257" s="226"/>
      <c r="EA257" s="226"/>
      <c r="EB257" s="226"/>
      <c r="EC257" s="226"/>
      <c r="ED257" s="226"/>
      <c r="EE257" s="226"/>
      <c r="EF257" s="226"/>
      <c r="EG257" s="226"/>
      <c r="EH257" s="226"/>
      <c r="EI257" s="226"/>
      <c r="EJ257" s="226"/>
      <c r="EK257" s="226"/>
      <c r="EL257" s="226"/>
      <c r="EM257" s="226"/>
      <c r="EN257" s="226"/>
      <c r="EO257" s="226"/>
      <c r="EP257" s="226"/>
      <c r="EQ257" s="226"/>
      <c r="ER257" s="226"/>
      <c r="ES257" s="226"/>
      <c r="ET257" s="226"/>
      <c r="EU257" s="226"/>
      <c r="EV257" s="226"/>
      <c r="EW257" s="226"/>
      <c r="EX257" s="226"/>
      <c r="EY257" s="226"/>
      <c r="EZ257" s="226"/>
      <c r="FA257" s="226"/>
    </row>
    <row r="258" spans="9:157" x14ac:dyDescent="0.25">
      <c r="I258" s="226"/>
      <c r="J258" s="226"/>
      <c r="K258" s="226"/>
      <c r="L258" s="226"/>
      <c r="M258" s="226"/>
      <c r="N258" s="226"/>
      <c r="O258" s="226"/>
      <c r="P258" s="226"/>
      <c r="Q258" s="226"/>
      <c r="R258" s="226"/>
      <c r="S258" s="226"/>
      <c r="T258" s="226"/>
      <c r="U258" s="226"/>
      <c r="V258" s="226"/>
      <c r="W258" s="226"/>
      <c r="X258" s="226"/>
      <c r="Y258" s="226"/>
      <c r="Z258" s="226"/>
      <c r="AA258" s="226"/>
      <c r="AB258" s="226"/>
      <c r="AC258" s="226"/>
      <c r="AD258" s="226"/>
      <c r="AE258" s="226"/>
      <c r="AF258" s="226"/>
      <c r="AG258" s="226"/>
      <c r="AH258" s="226"/>
      <c r="AI258" s="226"/>
      <c r="AJ258" s="226"/>
      <c r="AK258" s="226"/>
      <c r="AL258" s="226"/>
      <c r="AM258" s="226"/>
      <c r="AN258" s="226"/>
      <c r="AO258" s="226"/>
      <c r="AP258" s="226"/>
      <c r="AQ258" s="226"/>
      <c r="AR258" s="226"/>
      <c r="AS258" s="226"/>
      <c r="AT258" s="226"/>
      <c r="AU258" s="226"/>
      <c r="AV258" s="226"/>
      <c r="AW258" s="226"/>
      <c r="AX258" s="226"/>
      <c r="AY258" s="226"/>
      <c r="AZ258" s="226"/>
      <c r="BA258" s="226"/>
      <c r="BB258" s="226"/>
      <c r="BC258" s="226"/>
      <c r="BD258" s="226"/>
      <c r="BE258" s="226"/>
      <c r="BF258" s="226"/>
      <c r="BG258" s="226"/>
      <c r="BH258" s="226"/>
      <c r="BI258" s="226"/>
      <c r="BJ258" s="226"/>
      <c r="BK258" s="226"/>
      <c r="BL258" s="226"/>
      <c r="BM258" s="226"/>
      <c r="BN258" s="226"/>
      <c r="BO258" s="226"/>
      <c r="BP258" s="226"/>
      <c r="BQ258" s="226"/>
      <c r="BR258" s="226"/>
      <c r="BS258" s="226"/>
      <c r="BT258" s="226"/>
      <c r="BU258" s="226"/>
      <c r="BV258" s="226"/>
      <c r="BW258" s="226"/>
      <c r="BX258" s="226"/>
      <c r="BY258" s="226"/>
      <c r="BZ258" s="226"/>
      <c r="CA258" s="226"/>
      <c r="CB258" s="226"/>
      <c r="CC258" s="226"/>
      <c r="CD258" s="226"/>
      <c r="CE258" s="226"/>
      <c r="CF258" s="226"/>
      <c r="CG258" s="226"/>
      <c r="CH258" s="226"/>
      <c r="CI258" s="226"/>
      <c r="CJ258" s="226"/>
      <c r="CK258" s="226"/>
      <c r="CL258" s="226"/>
      <c r="CM258" s="226"/>
      <c r="CN258" s="226"/>
      <c r="CO258" s="226"/>
      <c r="CP258" s="226"/>
      <c r="CQ258" s="226"/>
      <c r="CR258" s="226"/>
      <c r="CS258" s="226"/>
      <c r="CT258" s="226"/>
      <c r="CU258" s="226"/>
      <c r="CV258" s="226"/>
      <c r="CW258" s="226"/>
      <c r="CX258" s="226"/>
      <c r="CY258" s="226"/>
      <c r="CZ258" s="226"/>
      <c r="DA258" s="226"/>
      <c r="DB258" s="226"/>
      <c r="DC258" s="226"/>
      <c r="DD258" s="226"/>
      <c r="DE258" s="226"/>
      <c r="DF258" s="226"/>
      <c r="DG258" s="226"/>
      <c r="DH258" s="226"/>
      <c r="DI258" s="226"/>
      <c r="DJ258" s="226"/>
      <c r="DK258" s="226"/>
      <c r="DL258" s="226"/>
      <c r="DM258" s="226"/>
      <c r="DN258" s="226"/>
      <c r="DO258" s="226"/>
      <c r="DP258" s="226"/>
      <c r="DQ258" s="226"/>
      <c r="DR258" s="226"/>
      <c r="DS258" s="226"/>
      <c r="DT258" s="226"/>
      <c r="DU258" s="226"/>
      <c r="DV258" s="226"/>
      <c r="DW258" s="226"/>
      <c r="DX258" s="226"/>
      <c r="DY258" s="226"/>
      <c r="DZ258" s="226"/>
      <c r="EA258" s="226"/>
      <c r="EB258" s="226"/>
      <c r="EC258" s="226"/>
      <c r="ED258" s="226"/>
      <c r="EE258" s="226"/>
      <c r="EF258" s="226"/>
      <c r="EG258" s="226"/>
      <c r="EH258" s="226"/>
      <c r="EI258" s="226"/>
      <c r="EJ258" s="226"/>
      <c r="EK258" s="226"/>
      <c r="EL258" s="226"/>
      <c r="EM258" s="226"/>
      <c r="EN258" s="226"/>
      <c r="EO258" s="226"/>
      <c r="EP258" s="226"/>
      <c r="EQ258" s="226"/>
      <c r="ER258" s="226"/>
      <c r="ES258" s="226"/>
      <c r="ET258" s="226"/>
      <c r="EU258" s="226"/>
      <c r="EV258" s="226"/>
      <c r="EW258" s="226"/>
      <c r="EX258" s="226"/>
      <c r="EY258" s="226"/>
      <c r="EZ258" s="226"/>
      <c r="FA258" s="226"/>
    </row>
    <row r="259" spans="9:157" x14ac:dyDescent="0.25">
      <c r="I259" s="226"/>
      <c r="J259" s="226"/>
      <c r="K259" s="226"/>
      <c r="L259" s="226"/>
      <c r="M259" s="226"/>
      <c r="N259" s="226"/>
      <c r="O259" s="226"/>
      <c r="P259" s="226"/>
      <c r="Q259" s="226"/>
      <c r="R259" s="226"/>
      <c r="S259" s="226"/>
      <c r="T259" s="226"/>
      <c r="U259" s="226"/>
      <c r="V259" s="226"/>
      <c r="W259" s="226"/>
      <c r="X259" s="226"/>
      <c r="Y259" s="226"/>
      <c r="Z259" s="226"/>
      <c r="AA259" s="226"/>
      <c r="AB259" s="226"/>
      <c r="AC259" s="226"/>
      <c r="AD259" s="226"/>
      <c r="AE259" s="226"/>
      <c r="AF259" s="226"/>
      <c r="AG259" s="226"/>
      <c r="AH259" s="226"/>
      <c r="AI259" s="226"/>
      <c r="AJ259" s="226"/>
      <c r="AK259" s="226"/>
      <c r="AL259" s="226"/>
      <c r="AM259" s="226"/>
      <c r="AN259" s="226"/>
      <c r="AO259" s="226"/>
      <c r="AP259" s="226"/>
      <c r="AQ259" s="226"/>
      <c r="AR259" s="226"/>
      <c r="AS259" s="226"/>
      <c r="AT259" s="226"/>
      <c r="AU259" s="226"/>
      <c r="AV259" s="226"/>
      <c r="AW259" s="226"/>
      <c r="AX259" s="226"/>
      <c r="AY259" s="226"/>
      <c r="AZ259" s="226"/>
      <c r="BA259" s="226"/>
      <c r="BB259" s="226"/>
      <c r="BC259" s="226"/>
      <c r="BD259" s="226"/>
      <c r="BE259" s="226"/>
      <c r="BF259" s="226"/>
      <c r="BG259" s="226"/>
      <c r="BH259" s="226"/>
      <c r="BI259" s="226"/>
      <c r="BJ259" s="226"/>
      <c r="BK259" s="226"/>
      <c r="BL259" s="226"/>
      <c r="BM259" s="226"/>
      <c r="BN259" s="226"/>
      <c r="BO259" s="226"/>
      <c r="BP259" s="226"/>
      <c r="BQ259" s="226"/>
      <c r="BR259" s="226"/>
      <c r="BS259" s="226"/>
      <c r="BT259" s="226"/>
      <c r="BU259" s="226"/>
      <c r="BV259" s="226"/>
      <c r="BW259" s="226"/>
      <c r="BX259" s="226"/>
      <c r="BY259" s="226"/>
      <c r="BZ259" s="226"/>
      <c r="CA259" s="226"/>
      <c r="CB259" s="226"/>
      <c r="CC259" s="226"/>
      <c r="CD259" s="226"/>
      <c r="CE259" s="226"/>
      <c r="CF259" s="226"/>
      <c r="CG259" s="226"/>
      <c r="CH259" s="226"/>
      <c r="CI259" s="226"/>
      <c r="CJ259" s="226"/>
      <c r="CK259" s="226"/>
      <c r="CL259" s="226"/>
      <c r="CM259" s="226"/>
      <c r="CN259" s="226"/>
      <c r="CO259" s="226"/>
      <c r="CP259" s="226"/>
      <c r="CQ259" s="226"/>
      <c r="CR259" s="226"/>
      <c r="CS259" s="226"/>
      <c r="CT259" s="226"/>
      <c r="CU259" s="226"/>
      <c r="CV259" s="226"/>
      <c r="CW259" s="226"/>
      <c r="CX259" s="226"/>
      <c r="CY259" s="226"/>
      <c r="CZ259" s="226"/>
      <c r="DA259" s="226"/>
      <c r="DB259" s="226"/>
      <c r="DC259" s="226"/>
      <c r="DD259" s="226"/>
      <c r="DE259" s="226"/>
      <c r="DF259" s="226"/>
      <c r="DG259" s="226"/>
      <c r="DH259" s="226"/>
      <c r="DI259" s="226"/>
      <c r="DJ259" s="226"/>
      <c r="DK259" s="226"/>
      <c r="DL259" s="226"/>
      <c r="DM259" s="226"/>
      <c r="DN259" s="226"/>
      <c r="DO259" s="226"/>
      <c r="DP259" s="226"/>
      <c r="DQ259" s="226"/>
      <c r="DR259" s="226"/>
      <c r="DS259" s="226"/>
      <c r="DT259" s="226"/>
      <c r="DU259" s="226"/>
      <c r="DV259" s="226"/>
      <c r="DW259" s="226"/>
      <c r="DX259" s="226"/>
      <c r="DY259" s="226"/>
      <c r="DZ259" s="226"/>
      <c r="EA259" s="226"/>
      <c r="EB259" s="226"/>
      <c r="EC259" s="226"/>
      <c r="ED259" s="226"/>
      <c r="EE259" s="226"/>
      <c r="EF259" s="226"/>
      <c r="EG259" s="226"/>
      <c r="EH259" s="226"/>
      <c r="EI259" s="226"/>
      <c r="EJ259" s="226"/>
      <c r="EK259" s="226"/>
      <c r="EL259" s="226"/>
      <c r="EM259" s="226"/>
      <c r="EN259" s="226"/>
      <c r="EO259" s="226"/>
      <c r="EP259" s="226"/>
      <c r="EQ259" s="226"/>
      <c r="ER259" s="226"/>
      <c r="ES259" s="226"/>
      <c r="ET259" s="226"/>
      <c r="EU259" s="226"/>
      <c r="EV259" s="226"/>
      <c r="EW259" s="226"/>
      <c r="EX259" s="226"/>
      <c r="EY259" s="226"/>
      <c r="EZ259" s="226"/>
      <c r="FA259" s="226"/>
    </row>
    <row r="260" spans="9:157" x14ac:dyDescent="0.25">
      <c r="I260" s="226"/>
      <c r="J260" s="226"/>
      <c r="K260" s="226"/>
      <c r="L260" s="226"/>
      <c r="M260" s="226"/>
      <c r="N260" s="226"/>
      <c r="O260" s="226"/>
      <c r="P260" s="226"/>
      <c r="Q260" s="226"/>
      <c r="R260" s="226"/>
      <c r="S260" s="226"/>
      <c r="T260" s="226"/>
      <c r="U260" s="226"/>
      <c r="V260" s="226"/>
      <c r="W260" s="226"/>
      <c r="X260" s="226"/>
      <c r="Y260" s="226"/>
      <c r="Z260" s="226"/>
      <c r="AA260" s="226"/>
      <c r="AB260" s="226"/>
      <c r="AC260" s="226"/>
      <c r="AD260" s="226"/>
      <c r="AE260" s="226"/>
      <c r="AF260" s="226"/>
      <c r="AG260" s="226"/>
      <c r="AH260" s="226"/>
      <c r="AI260" s="226"/>
      <c r="AJ260" s="226"/>
      <c r="AK260" s="226"/>
      <c r="AL260" s="226"/>
      <c r="AM260" s="226"/>
      <c r="AN260" s="226"/>
      <c r="AO260" s="226"/>
      <c r="AP260" s="226"/>
      <c r="AQ260" s="226"/>
      <c r="AR260" s="226"/>
      <c r="AS260" s="226"/>
      <c r="AT260" s="226"/>
      <c r="AU260" s="226"/>
      <c r="AV260" s="226"/>
      <c r="AW260" s="226"/>
      <c r="AX260" s="226"/>
      <c r="AY260" s="226"/>
      <c r="AZ260" s="226"/>
      <c r="BA260" s="226"/>
      <c r="BB260" s="226"/>
      <c r="BC260" s="226"/>
      <c r="BD260" s="226"/>
      <c r="BE260" s="226"/>
      <c r="BF260" s="226"/>
      <c r="BG260" s="226"/>
      <c r="BH260" s="226"/>
      <c r="BI260" s="226"/>
      <c r="BJ260" s="226"/>
      <c r="BK260" s="226"/>
      <c r="BL260" s="226"/>
      <c r="BM260" s="226"/>
      <c r="BN260" s="226"/>
      <c r="BO260" s="226"/>
      <c r="BP260" s="226"/>
      <c r="BQ260" s="226"/>
      <c r="BR260" s="226"/>
      <c r="BS260" s="226"/>
      <c r="BT260" s="226"/>
      <c r="BU260" s="226"/>
      <c r="BV260" s="226"/>
      <c r="BW260" s="226"/>
      <c r="BX260" s="226"/>
      <c r="BY260" s="226"/>
      <c r="BZ260" s="226"/>
      <c r="CA260" s="226"/>
      <c r="CB260" s="226"/>
      <c r="CC260" s="226"/>
      <c r="CD260" s="226"/>
      <c r="CE260" s="226"/>
      <c r="CF260" s="226"/>
      <c r="CG260" s="226"/>
      <c r="CH260" s="226"/>
      <c r="CI260" s="226"/>
      <c r="CJ260" s="226"/>
      <c r="CK260" s="226"/>
      <c r="CL260" s="226"/>
      <c r="CM260" s="226"/>
      <c r="CN260" s="226"/>
      <c r="CO260" s="226"/>
      <c r="CP260" s="226"/>
      <c r="CQ260" s="226"/>
      <c r="CR260" s="226"/>
      <c r="CS260" s="226"/>
      <c r="CT260" s="226"/>
      <c r="CU260" s="226"/>
      <c r="CV260" s="226"/>
      <c r="CW260" s="226"/>
      <c r="CX260" s="226"/>
      <c r="CY260" s="226"/>
      <c r="CZ260" s="226"/>
      <c r="DA260" s="226"/>
      <c r="DB260" s="226"/>
      <c r="DC260" s="226"/>
      <c r="DD260" s="226"/>
      <c r="DE260" s="226"/>
      <c r="DF260" s="226"/>
      <c r="DG260" s="226"/>
      <c r="DH260" s="226"/>
      <c r="DI260" s="226"/>
      <c r="DJ260" s="226"/>
      <c r="DK260" s="226"/>
      <c r="DL260" s="226"/>
      <c r="DM260" s="226"/>
      <c r="DN260" s="226"/>
      <c r="DO260" s="226"/>
      <c r="DP260" s="226"/>
      <c r="DQ260" s="226"/>
      <c r="DR260" s="226"/>
      <c r="DS260" s="226"/>
      <c r="DT260" s="226"/>
      <c r="DU260" s="226"/>
      <c r="DV260" s="226"/>
      <c r="DW260" s="226"/>
      <c r="DX260" s="226"/>
      <c r="DY260" s="226"/>
      <c r="DZ260" s="226"/>
      <c r="EA260" s="226"/>
      <c r="EB260" s="226"/>
      <c r="EC260" s="226"/>
      <c r="ED260" s="226"/>
      <c r="EE260" s="226"/>
      <c r="EF260" s="226"/>
      <c r="EG260" s="226"/>
      <c r="EH260" s="226"/>
      <c r="EI260" s="226"/>
      <c r="EJ260" s="226"/>
      <c r="EK260" s="226"/>
      <c r="EL260" s="226"/>
      <c r="EM260" s="226"/>
      <c r="EN260" s="226"/>
      <c r="EO260" s="226"/>
      <c r="EP260" s="226"/>
      <c r="EQ260" s="226"/>
      <c r="ER260" s="226"/>
      <c r="ES260" s="226"/>
      <c r="ET260" s="226"/>
      <c r="EU260" s="226"/>
      <c r="EV260" s="226"/>
      <c r="EW260" s="226"/>
      <c r="EX260" s="226"/>
      <c r="EY260" s="226"/>
      <c r="EZ260" s="226"/>
      <c r="FA260" s="226"/>
    </row>
    <row r="261" spans="9:157" x14ac:dyDescent="0.25">
      <c r="I261" s="226"/>
      <c r="J261" s="226"/>
      <c r="K261" s="226"/>
      <c r="L261" s="226"/>
      <c r="M261" s="226"/>
      <c r="N261" s="226"/>
      <c r="O261" s="226"/>
      <c r="P261" s="226"/>
      <c r="Q261" s="226"/>
      <c r="R261" s="226"/>
      <c r="S261" s="226"/>
      <c r="T261" s="226"/>
      <c r="U261" s="226"/>
      <c r="V261" s="226"/>
      <c r="W261" s="226"/>
      <c r="X261" s="226"/>
      <c r="Y261" s="226"/>
      <c r="Z261" s="226"/>
      <c r="AA261" s="226"/>
      <c r="AB261" s="226"/>
      <c r="AC261" s="226"/>
      <c r="AD261" s="226"/>
      <c r="AE261" s="226"/>
      <c r="AF261" s="226"/>
      <c r="AG261" s="226"/>
      <c r="AH261" s="226"/>
      <c r="AI261" s="226"/>
      <c r="AJ261" s="226"/>
      <c r="AK261" s="226"/>
      <c r="AL261" s="226"/>
      <c r="AM261" s="226"/>
      <c r="AN261" s="226"/>
      <c r="AO261" s="226"/>
      <c r="AP261" s="226"/>
      <c r="AQ261" s="226"/>
      <c r="AR261" s="226"/>
      <c r="AS261" s="226"/>
      <c r="AT261" s="226"/>
      <c r="AU261" s="226"/>
      <c r="AV261" s="226"/>
      <c r="AW261" s="226"/>
      <c r="AX261" s="226"/>
      <c r="AY261" s="226"/>
      <c r="AZ261" s="226"/>
      <c r="BA261" s="226"/>
      <c r="BB261" s="226"/>
      <c r="BC261" s="226"/>
      <c r="BD261" s="226"/>
      <c r="BE261" s="226"/>
      <c r="BF261" s="226"/>
      <c r="BG261" s="226"/>
      <c r="BH261" s="226"/>
      <c r="BI261" s="226"/>
      <c r="BJ261" s="226"/>
      <c r="BK261" s="226"/>
      <c r="BL261" s="226"/>
      <c r="BM261" s="226"/>
      <c r="BN261" s="226"/>
      <c r="BO261" s="226"/>
      <c r="BP261" s="226"/>
      <c r="BQ261" s="226"/>
      <c r="BR261" s="226"/>
      <c r="BS261" s="226"/>
      <c r="BT261" s="226"/>
      <c r="BU261" s="226"/>
      <c r="BV261" s="226"/>
      <c r="BW261" s="226"/>
      <c r="BX261" s="226"/>
      <c r="BY261" s="226"/>
      <c r="BZ261" s="226"/>
      <c r="CA261" s="226"/>
      <c r="CB261" s="226"/>
      <c r="CC261" s="226"/>
      <c r="CD261" s="226"/>
      <c r="CE261" s="226"/>
      <c r="CF261" s="226"/>
      <c r="CG261" s="226"/>
      <c r="CH261" s="226"/>
      <c r="CI261" s="226"/>
      <c r="CJ261" s="226"/>
      <c r="CK261" s="226"/>
      <c r="CL261" s="226"/>
      <c r="CM261" s="226"/>
      <c r="CN261" s="226"/>
      <c r="CO261" s="226"/>
      <c r="CP261" s="226"/>
      <c r="CQ261" s="226"/>
      <c r="CR261" s="226"/>
      <c r="CS261" s="226"/>
      <c r="CT261" s="226"/>
      <c r="CU261" s="226"/>
      <c r="CV261" s="226"/>
      <c r="CW261" s="226"/>
      <c r="CX261" s="226"/>
      <c r="CY261" s="226"/>
      <c r="CZ261" s="226"/>
      <c r="DA261" s="226"/>
      <c r="DB261" s="226"/>
      <c r="DC261" s="226"/>
      <c r="DD261" s="226"/>
      <c r="DE261" s="226"/>
      <c r="DF261" s="226"/>
      <c r="DG261" s="226"/>
      <c r="DH261" s="226"/>
      <c r="DI261" s="226"/>
      <c r="DJ261" s="226"/>
      <c r="DK261" s="226"/>
      <c r="DL261" s="226"/>
      <c r="DM261" s="226"/>
      <c r="DN261" s="226"/>
      <c r="DO261" s="226"/>
      <c r="DP261" s="226"/>
      <c r="DQ261" s="226"/>
      <c r="DR261" s="226"/>
      <c r="DS261" s="226"/>
      <c r="DT261" s="226"/>
      <c r="DU261" s="226"/>
      <c r="DV261" s="226"/>
      <c r="DW261" s="226"/>
      <c r="DX261" s="226"/>
      <c r="DY261" s="226"/>
      <c r="DZ261" s="226"/>
      <c r="EA261" s="226"/>
      <c r="EB261" s="226"/>
      <c r="EC261" s="226"/>
      <c r="ED261" s="226"/>
      <c r="EE261" s="226"/>
      <c r="EF261" s="226"/>
      <c r="EG261" s="226"/>
      <c r="EH261" s="226"/>
      <c r="EI261" s="226"/>
      <c r="EJ261" s="226"/>
      <c r="EK261" s="226"/>
      <c r="EL261" s="226"/>
      <c r="EM261" s="226"/>
      <c r="EN261" s="226"/>
      <c r="EO261" s="226"/>
      <c r="EP261" s="226"/>
      <c r="EQ261" s="226"/>
      <c r="ER261" s="226"/>
      <c r="ES261" s="226"/>
      <c r="ET261" s="226"/>
      <c r="EU261" s="226"/>
      <c r="EV261" s="226"/>
      <c r="EW261" s="226"/>
      <c r="EX261" s="226"/>
      <c r="EY261" s="226"/>
      <c r="EZ261" s="226"/>
      <c r="FA261" s="226"/>
    </row>
    <row r="262" spans="9:157" x14ac:dyDescent="0.25">
      <c r="I262" s="226"/>
      <c r="J262" s="226"/>
      <c r="K262" s="226"/>
      <c r="L262" s="226"/>
      <c r="M262" s="226"/>
      <c r="N262" s="226"/>
      <c r="O262" s="226"/>
      <c r="P262" s="226"/>
      <c r="Q262" s="226"/>
      <c r="R262" s="226"/>
      <c r="S262" s="226"/>
      <c r="T262" s="226"/>
      <c r="U262" s="226"/>
      <c r="V262" s="226"/>
      <c r="W262" s="226"/>
      <c r="X262" s="226"/>
      <c r="Y262" s="226"/>
      <c r="Z262" s="226"/>
      <c r="AA262" s="226"/>
      <c r="AB262" s="226"/>
      <c r="AC262" s="226"/>
      <c r="AD262" s="226"/>
      <c r="AE262" s="226"/>
      <c r="AF262" s="226"/>
      <c r="AG262" s="226"/>
      <c r="AH262" s="226"/>
      <c r="AI262" s="226"/>
      <c r="AJ262" s="226"/>
      <c r="AK262" s="226"/>
      <c r="AL262" s="226"/>
      <c r="AM262" s="226"/>
      <c r="AN262" s="226"/>
      <c r="AO262" s="226"/>
      <c r="AP262" s="226"/>
      <c r="AQ262" s="226"/>
      <c r="AR262" s="226"/>
      <c r="AS262" s="226"/>
      <c r="AT262" s="226"/>
      <c r="AU262" s="226"/>
      <c r="AV262" s="226"/>
      <c r="AW262" s="226"/>
      <c r="AX262" s="226"/>
      <c r="AY262" s="226"/>
      <c r="AZ262" s="226"/>
      <c r="BA262" s="226"/>
      <c r="BB262" s="226"/>
      <c r="BC262" s="226"/>
      <c r="BD262" s="226"/>
      <c r="BE262" s="226"/>
      <c r="BF262" s="226"/>
      <c r="BG262" s="226"/>
      <c r="BH262" s="226"/>
      <c r="BI262" s="226"/>
      <c r="BJ262" s="226"/>
      <c r="BK262" s="226"/>
      <c r="BL262" s="226"/>
      <c r="BM262" s="226"/>
      <c r="BN262" s="226"/>
      <c r="BO262" s="226"/>
      <c r="BP262" s="226"/>
      <c r="BQ262" s="226"/>
      <c r="BR262" s="226"/>
      <c r="BS262" s="226"/>
      <c r="BT262" s="226"/>
      <c r="BU262" s="226"/>
      <c r="BV262" s="226"/>
      <c r="BW262" s="226"/>
      <c r="BX262" s="226"/>
      <c r="BY262" s="226"/>
      <c r="BZ262" s="226"/>
      <c r="CA262" s="226"/>
      <c r="CB262" s="226"/>
      <c r="CC262" s="226"/>
      <c r="CD262" s="226"/>
      <c r="CE262" s="226"/>
      <c r="CF262" s="226"/>
      <c r="CG262" s="226"/>
      <c r="CH262" s="226"/>
      <c r="CI262" s="226"/>
      <c r="CJ262" s="226"/>
      <c r="CK262" s="226"/>
      <c r="CL262" s="226"/>
      <c r="CM262" s="226"/>
      <c r="CN262" s="226"/>
      <c r="CO262" s="226"/>
      <c r="CP262" s="226"/>
      <c r="CQ262" s="226"/>
      <c r="CR262" s="226"/>
      <c r="CS262" s="226"/>
      <c r="CT262" s="226"/>
      <c r="CU262" s="226"/>
      <c r="CV262" s="226"/>
      <c r="CW262" s="226"/>
      <c r="CX262" s="226"/>
      <c r="CY262" s="226"/>
      <c r="CZ262" s="226"/>
      <c r="DA262" s="226"/>
      <c r="DB262" s="226"/>
      <c r="DC262" s="226"/>
      <c r="DD262" s="226"/>
      <c r="DE262" s="226"/>
      <c r="DF262" s="226"/>
      <c r="DG262" s="226"/>
      <c r="DH262" s="226"/>
      <c r="DI262" s="226"/>
      <c r="DJ262" s="226"/>
      <c r="DK262" s="226"/>
      <c r="DL262" s="226"/>
      <c r="DM262" s="226"/>
      <c r="DN262" s="226"/>
      <c r="DO262" s="226"/>
      <c r="DP262" s="226"/>
      <c r="DQ262" s="226"/>
      <c r="DR262" s="226"/>
      <c r="DS262" s="226"/>
      <c r="DT262" s="226"/>
      <c r="DU262" s="226"/>
      <c r="DV262" s="226"/>
      <c r="DW262" s="226"/>
      <c r="DX262" s="226"/>
      <c r="DY262" s="226"/>
      <c r="DZ262" s="226"/>
      <c r="EA262" s="226"/>
      <c r="EB262" s="226"/>
      <c r="EC262" s="226"/>
      <c r="ED262" s="226"/>
      <c r="EE262" s="226"/>
      <c r="EF262" s="226"/>
      <c r="EG262" s="226"/>
      <c r="EH262" s="226"/>
      <c r="EI262" s="226"/>
      <c r="EJ262" s="226"/>
      <c r="EK262" s="226"/>
      <c r="EL262" s="226"/>
      <c r="EM262" s="226"/>
      <c r="EN262" s="226"/>
      <c r="EO262" s="226"/>
      <c r="EP262" s="226"/>
      <c r="EQ262" s="226"/>
      <c r="ER262" s="226"/>
      <c r="ES262" s="226"/>
      <c r="ET262" s="226"/>
      <c r="EU262" s="226"/>
      <c r="EV262" s="226"/>
      <c r="EW262" s="226"/>
      <c r="EX262" s="226"/>
      <c r="EY262" s="226"/>
      <c r="EZ262" s="226"/>
      <c r="FA262" s="226"/>
    </row>
    <row r="263" spans="9:157" x14ac:dyDescent="0.25">
      <c r="I263" s="226"/>
      <c r="J263" s="226"/>
      <c r="K263" s="226"/>
      <c r="L263" s="226"/>
      <c r="M263" s="226"/>
      <c r="N263" s="226"/>
      <c r="O263" s="226"/>
      <c r="P263" s="226"/>
      <c r="Q263" s="226"/>
      <c r="R263" s="226"/>
      <c r="S263" s="226"/>
      <c r="T263" s="226"/>
      <c r="U263" s="226"/>
      <c r="V263" s="226"/>
      <c r="W263" s="226"/>
      <c r="X263" s="226"/>
      <c r="Y263" s="226"/>
      <c r="Z263" s="226"/>
      <c r="AA263" s="226"/>
      <c r="AB263" s="226"/>
      <c r="AC263" s="226"/>
      <c r="AD263" s="226"/>
      <c r="AE263" s="226"/>
      <c r="AF263" s="226"/>
      <c r="AG263" s="226"/>
      <c r="AH263" s="226"/>
      <c r="AI263" s="226"/>
      <c r="AJ263" s="226"/>
      <c r="AK263" s="226"/>
      <c r="AL263" s="226"/>
      <c r="AM263" s="226"/>
      <c r="AN263" s="226"/>
      <c r="AO263" s="226"/>
      <c r="AP263" s="226"/>
      <c r="AQ263" s="226"/>
      <c r="AR263" s="226"/>
      <c r="AS263" s="226"/>
      <c r="AT263" s="226"/>
      <c r="AU263" s="226"/>
      <c r="AV263" s="226"/>
      <c r="AW263" s="226"/>
      <c r="AX263" s="226"/>
      <c r="AY263" s="226"/>
      <c r="AZ263" s="226"/>
      <c r="BA263" s="226"/>
      <c r="BB263" s="226"/>
      <c r="BC263" s="226"/>
      <c r="BD263" s="226"/>
      <c r="BE263" s="226"/>
      <c r="BF263" s="226"/>
      <c r="BG263" s="226"/>
      <c r="BH263" s="226"/>
      <c r="BI263" s="226"/>
      <c r="BJ263" s="226"/>
      <c r="BK263" s="226"/>
      <c r="BL263" s="226"/>
      <c r="BM263" s="226"/>
      <c r="BN263" s="226"/>
      <c r="BO263" s="226"/>
      <c r="BP263" s="226"/>
      <c r="BQ263" s="226"/>
      <c r="BR263" s="226"/>
      <c r="BS263" s="226"/>
      <c r="BT263" s="226"/>
      <c r="BU263" s="226"/>
      <c r="BV263" s="226"/>
      <c r="BW263" s="226"/>
      <c r="BX263" s="226"/>
      <c r="BY263" s="226"/>
      <c r="BZ263" s="226"/>
      <c r="CA263" s="226"/>
      <c r="CB263" s="226"/>
      <c r="CC263" s="226"/>
      <c r="CD263" s="226"/>
      <c r="CE263" s="226"/>
      <c r="CF263" s="226"/>
      <c r="CG263" s="226"/>
      <c r="CH263" s="226"/>
      <c r="CI263" s="226"/>
      <c r="CJ263" s="226"/>
      <c r="CK263" s="226"/>
      <c r="CL263" s="226"/>
      <c r="CM263" s="226"/>
      <c r="CN263" s="226"/>
      <c r="CO263" s="226"/>
      <c r="CP263" s="226"/>
      <c r="CQ263" s="226"/>
      <c r="CR263" s="226"/>
      <c r="CS263" s="226"/>
      <c r="CT263" s="226"/>
      <c r="CU263" s="226"/>
      <c r="CV263" s="226"/>
      <c r="CW263" s="226"/>
      <c r="CX263" s="226"/>
      <c r="CY263" s="226"/>
      <c r="CZ263" s="226"/>
      <c r="DA263" s="226"/>
      <c r="DB263" s="226"/>
      <c r="DC263" s="226"/>
      <c r="DD263" s="226"/>
      <c r="DE263" s="226"/>
      <c r="DF263" s="226"/>
      <c r="DG263" s="226"/>
      <c r="DH263" s="226"/>
      <c r="DI263" s="226"/>
      <c r="DJ263" s="226"/>
      <c r="DK263" s="226"/>
      <c r="DL263" s="226"/>
      <c r="DM263" s="226"/>
      <c r="DN263" s="226"/>
      <c r="DO263" s="226"/>
      <c r="DP263" s="226"/>
      <c r="DQ263" s="226"/>
      <c r="DR263" s="226"/>
      <c r="DS263" s="226"/>
      <c r="DT263" s="226"/>
      <c r="DU263" s="226"/>
      <c r="DV263" s="226"/>
      <c r="DW263" s="226"/>
      <c r="DX263" s="226"/>
      <c r="DY263" s="226"/>
      <c r="DZ263" s="226"/>
      <c r="EA263" s="226"/>
      <c r="EB263" s="226"/>
      <c r="EC263" s="226"/>
      <c r="ED263" s="226"/>
      <c r="EE263" s="226"/>
      <c r="EF263" s="226"/>
      <c r="EG263" s="226"/>
      <c r="EH263" s="226"/>
      <c r="EI263" s="226"/>
      <c r="EJ263" s="226"/>
      <c r="EK263" s="226"/>
      <c r="EL263" s="226"/>
      <c r="EM263" s="226"/>
      <c r="EN263" s="226"/>
      <c r="EO263" s="226"/>
      <c r="EP263" s="226"/>
      <c r="EQ263" s="226"/>
      <c r="ER263" s="226"/>
      <c r="ES263" s="226"/>
      <c r="ET263" s="226"/>
      <c r="EU263" s="226"/>
      <c r="EV263" s="226"/>
      <c r="EW263" s="226"/>
      <c r="EX263" s="226"/>
      <c r="EY263" s="226"/>
      <c r="EZ263" s="226"/>
      <c r="FA263" s="226"/>
    </row>
    <row r="264" spans="9:157" x14ac:dyDescent="0.25">
      <c r="I264" s="226"/>
      <c r="J264" s="226"/>
      <c r="K264" s="226"/>
      <c r="L264" s="226"/>
      <c r="M264" s="226"/>
      <c r="N264" s="226"/>
      <c r="O264" s="226"/>
      <c r="P264" s="226"/>
      <c r="Q264" s="226"/>
      <c r="R264" s="226"/>
      <c r="S264" s="226"/>
      <c r="T264" s="226"/>
      <c r="U264" s="226"/>
      <c r="V264" s="226"/>
      <c r="W264" s="226"/>
      <c r="X264" s="226"/>
      <c r="Y264" s="226"/>
      <c r="Z264" s="226"/>
      <c r="AA264" s="226"/>
      <c r="AB264" s="226"/>
      <c r="AC264" s="226"/>
      <c r="AD264" s="226"/>
      <c r="AE264" s="226"/>
      <c r="AF264" s="226"/>
      <c r="AG264" s="226"/>
      <c r="AH264" s="226"/>
      <c r="AI264" s="226"/>
      <c r="AJ264" s="226"/>
      <c r="AK264" s="226"/>
      <c r="AL264" s="226"/>
      <c r="AM264" s="226"/>
      <c r="AN264" s="226"/>
      <c r="AO264" s="226"/>
      <c r="AP264" s="226"/>
      <c r="AQ264" s="226"/>
      <c r="AR264" s="226"/>
      <c r="AS264" s="226"/>
      <c r="AT264" s="226"/>
      <c r="AU264" s="226"/>
      <c r="AV264" s="226"/>
      <c r="AW264" s="226"/>
      <c r="AX264" s="226"/>
      <c r="AY264" s="226"/>
      <c r="AZ264" s="226"/>
      <c r="BA264" s="226"/>
      <c r="BB264" s="226"/>
      <c r="BC264" s="226"/>
      <c r="BD264" s="226"/>
      <c r="BE264" s="226"/>
      <c r="BF264" s="226"/>
      <c r="BG264" s="226"/>
      <c r="BH264" s="226"/>
      <c r="BI264" s="226"/>
      <c r="BJ264" s="226"/>
      <c r="BK264" s="226"/>
      <c r="BL264" s="226"/>
      <c r="BM264" s="226"/>
      <c r="BN264" s="226"/>
      <c r="BO264" s="226"/>
      <c r="BP264" s="226"/>
      <c r="BQ264" s="226"/>
      <c r="BR264" s="226"/>
      <c r="BS264" s="226"/>
      <c r="BT264" s="226"/>
      <c r="BU264" s="226"/>
      <c r="BV264" s="226"/>
      <c r="BW264" s="226"/>
      <c r="BX264" s="226"/>
      <c r="BY264" s="226"/>
      <c r="BZ264" s="226"/>
      <c r="CA264" s="226"/>
      <c r="CB264" s="226"/>
      <c r="CC264" s="226"/>
      <c r="CD264" s="226"/>
      <c r="CE264" s="226"/>
      <c r="CF264" s="226"/>
      <c r="CG264" s="226"/>
      <c r="CH264" s="226"/>
      <c r="CI264" s="226"/>
      <c r="CJ264" s="226"/>
      <c r="CK264" s="226"/>
      <c r="CL264" s="226"/>
      <c r="CM264" s="226"/>
      <c r="CN264" s="226"/>
      <c r="CO264" s="226"/>
      <c r="CP264" s="226"/>
      <c r="CQ264" s="226"/>
      <c r="CR264" s="226"/>
      <c r="CS264" s="226"/>
      <c r="CT264" s="226"/>
      <c r="CU264" s="226"/>
      <c r="CV264" s="226"/>
      <c r="CW264" s="226"/>
      <c r="CX264" s="226"/>
      <c r="CY264" s="226"/>
      <c r="CZ264" s="226"/>
      <c r="DA264" s="226"/>
      <c r="DB264" s="226"/>
      <c r="DC264" s="226"/>
      <c r="DD264" s="226"/>
      <c r="DE264" s="226"/>
      <c r="DF264" s="226"/>
      <c r="DG264" s="226"/>
      <c r="DH264" s="226"/>
      <c r="DI264" s="226"/>
      <c r="DJ264" s="226"/>
      <c r="DK264" s="226"/>
      <c r="DL264" s="226"/>
      <c r="DM264" s="226"/>
      <c r="DN264" s="226"/>
      <c r="DO264" s="226"/>
      <c r="DP264" s="226"/>
      <c r="DQ264" s="226"/>
      <c r="DR264" s="226"/>
      <c r="DS264" s="226"/>
      <c r="DT264" s="226"/>
      <c r="DU264" s="226"/>
      <c r="DV264" s="226"/>
      <c r="DW264" s="226"/>
      <c r="DX264" s="226"/>
      <c r="DY264" s="226"/>
      <c r="DZ264" s="226"/>
      <c r="EA264" s="226"/>
      <c r="EB264" s="226"/>
      <c r="EC264" s="226"/>
      <c r="ED264" s="226"/>
      <c r="EE264" s="226"/>
      <c r="EF264" s="226"/>
      <c r="EG264" s="226"/>
      <c r="EH264" s="226"/>
      <c r="EI264" s="226"/>
      <c r="EJ264" s="226"/>
      <c r="EK264" s="226"/>
      <c r="EL264" s="226"/>
      <c r="EM264" s="226"/>
      <c r="EN264" s="226"/>
      <c r="EO264" s="226"/>
      <c r="EP264" s="226"/>
      <c r="EQ264" s="226"/>
      <c r="ER264" s="226"/>
      <c r="ES264" s="226"/>
      <c r="ET264" s="226"/>
      <c r="EU264" s="226"/>
      <c r="EV264" s="226"/>
      <c r="EW264" s="226"/>
      <c r="EX264" s="226"/>
      <c r="EY264" s="226"/>
      <c r="EZ264" s="226"/>
      <c r="FA264" s="226"/>
    </row>
    <row r="265" spans="9:157" x14ac:dyDescent="0.25">
      <c r="I265" s="226"/>
      <c r="J265" s="226"/>
      <c r="K265" s="226"/>
      <c r="L265" s="226"/>
      <c r="M265" s="226"/>
      <c r="N265" s="226"/>
      <c r="O265" s="226"/>
      <c r="P265" s="226"/>
      <c r="Q265" s="226"/>
      <c r="R265" s="226"/>
      <c r="S265" s="226"/>
      <c r="T265" s="226"/>
      <c r="U265" s="226"/>
      <c r="V265" s="226"/>
      <c r="W265" s="226"/>
      <c r="X265" s="226"/>
      <c r="Y265" s="226"/>
      <c r="Z265" s="226"/>
      <c r="AA265" s="226"/>
      <c r="AB265" s="226"/>
      <c r="AC265" s="226"/>
      <c r="AD265" s="226"/>
      <c r="AE265" s="226"/>
      <c r="AF265" s="226"/>
      <c r="AG265" s="226"/>
      <c r="AH265" s="226"/>
      <c r="AI265" s="226"/>
      <c r="AJ265" s="226"/>
      <c r="AK265" s="226"/>
      <c r="AL265" s="226"/>
      <c r="AM265" s="226"/>
      <c r="AN265" s="226"/>
      <c r="AO265" s="226"/>
      <c r="AP265" s="226"/>
      <c r="AQ265" s="226"/>
      <c r="AR265" s="226"/>
      <c r="AS265" s="226"/>
      <c r="AT265" s="226"/>
      <c r="AU265" s="226"/>
      <c r="AV265" s="226"/>
      <c r="AW265" s="226"/>
      <c r="AX265" s="226"/>
      <c r="AY265" s="226"/>
      <c r="AZ265" s="226"/>
      <c r="BA265" s="226"/>
      <c r="BB265" s="226"/>
      <c r="BC265" s="226"/>
      <c r="BD265" s="226"/>
      <c r="BE265" s="226"/>
      <c r="BF265" s="226"/>
      <c r="BG265" s="226"/>
      <c r="BH265" s="226"/>
      <c r="BI265" s="226"/>
      <c r="BJ265" s="226"/>
      <c r="BK265" s="226"/>
      <c r="BL265" s="226"/>
      <c r="BM265" s="226"/>
      <c r="BN265" s="226"/>
      <c r="BO265" s="226"/>
      <c r="BP265" s="226"/>
      <c r="BQ265" s="226"/>
      <c r="BR265" s="226"/>
      <c r="BS265" s="226"/>
      <c r="BT265" s="226"/>
      <c r="BU265" s="226"/>
      <c r="BV265" s="226"/>
      <c r="BW265" s="226"/>
      <c r="BX265" s="226"/>
      <c r="BY265" s="226"/>
      <c r="BZ265" s="226"/>
      <c r="CA265" s="226"/>
      <c r="CB265" s="226"/>
      <c r="CC265" s="226"/>
      <c r="CD265" s="226"/>
      <c r="CE265" s="226"/>
      <c r="CF265" s="226"/>
      <c r="CG265" s="226"/>
      <c r="CH265" s="226"/>
      <c r="CI265" s="226"/>
      <c r="CJ265" s="226"/>
      <c r="CK265" s="226"/>
      <c r="CL265" s="226"/>
      <c r="CM265" s="226"/>
      <c r="CN265" s="226"/>
      <c r="CO265" s="226"/>
      <c r="CP265" s="226"/>
      <c r="CQ265" s="226"/>
      <c r="CR265" s="226"/>
      <c r="CS265" s="226"/>
      <c r="CT265" s="226"/>
      <c r="CU265" s="226"/>
      <c r="CV265" s="226"/>
      <c r="CW265" s="226"/>
      <c r="CX265" s="226"/>
      <c r="CY265" s="226"/>
      <c r="CZ265" s="226"/>
      <c r="DA265" s="226"/>
      <c r="DB265" s="226"/>
      <c r="DC265" s="226"/>
      <c r="DD265" s="226"/>
      <c r="DE265" s="226"/>
      <c r="DF265" s="226"/>
      <c r="DG265" s="226"/>
      <c r="DH265" s="226"/>
      <c r="DI265" s="226"/>
      <c r="DJ265" s="226"/>
      <c r="DK265" s="226"/>
      <c r="DL265" s="226"/>
      <c r="DM265" s="226"/>
      <c r="DN265" s="226"/>
      <c r="DO265" s="226"/>
      <c r="DP265" s="226"/>
      <c r="DQ265" s="226"/>
      <c r="DR265" s="226"/>
      <c r="DS265" s="226"/>
      <c r="DT265" s="226"/>
      <c r="DU265" s="226"/>
      <c r="DV265" s="226"/>
      <c r="DW265" s="226"/>
      <c r="DX265" s="226"/>
      <c r="DY265" s="226"/>
      <c r="DZ265" s="226"/>
      <c r="EA265" s="226"/>
      <c r="EB265" s="226"/>
      <c r="EC265" s="226"/>
      <c r="ED265" s="226"/>
      <c r="EE265" s="226"/>
      <c r="EF265" s="226"/>
      <c r="EG265" s="226"/>
      <c r="EH265" s="226"/>
      <c r="EI265" s="226"/>
      <c r="EJ265" s="226"/>
      <c r="EK265" s="226"/>
      <c r="EL265" s="226"/>
      <c r="EM265" s="226"/>
      <c r="EN265" s="226"/>
      <c r="EO265" s="226"/>
      <c r="EP265" s="226"/>
      <c r="EQ265" s="226"/>
      <c r="ER265" s="226"/>
      <c r="ES265" s="226"/>
      <c r="ET265" s="226"/>
      <c r="EU265" s="226"/>
      <c r="EV265" s="226"/>
      <c r="EW265" s="226"/>
      <c r="EX265" s="226"/>
      <c r="EY265" s="226"/>
      <c r="EZ265" s="226"/>
      <c r="FA265" s="226"/>
    </row>
    <row r="266" spans="9:157" x14ac:dyDescent="0.25">
      <c r="I266" s="226"/>
      <c r="J266" s="226"/>
      <c r="K266" s="226"/>
      <c r="L266" s="226"/>
      <c r="M266" s="226"/>
      <c r="N266" s="226"/>
      <c r="O266" s="226"/>
      <c r="P266" s="226"/>
      <c r="Q266" s="226"/>
      <c r="R266" s="226"/>
      <c r="S266" s="226"/>
      <c r="T266" s="226"/>
      <c r="U266" s="226"/>
      <c r="V266" s="226"/>
      <c r="W266" s="226"/>
      <c r="X266" s="226"/>
      <c r="Y266" s="226"/>
      <c r="Z266" s="226"/>
      <c r="AA266" s="226"/>
      <c r="AB266" s="226"/>
      <c r="AC266" s="226"/>
      <c r="AD266" s="226"/>
      <c r="AE266" s="226"/>
      <c r="AF266" s="226"/>
      <c r="AG266" s="226"/>
      <c r="AH266" s="226"/>
      <c r="AI266" s="226"/>
      <c r="AJ266" s="226"/>
      <c r="AK266" s="226"/>
      <c r="AL266" s="226"/>
      <c r="AM266" s="226"/>
      <c r="AN266" s="226"/>
      <c r="AO266" s="226"/>
      <c r="AP266" s="226"/>
      <c r="AQ266" s="226"/>
      <c r="AR266" s="226"/>
      <c r="AS266" s="226"/>
      <c r="AT266" s="226"/>
      <c r="AU266" s="226"/>
      <c r="AV266" s="226"/>
      <c r="AW266" s="226"/>
      <c r="AX266" s="226"/>
      <c r="AY266" s="226"/>
      <c r="AZ266" s="226"/>
      <c r="BA266" s="226"/>
      <c r="BB266" s="226"/>
      <c r="BC266" s="226"/>
      <c r="BD266" s="226"/>
      <c r="BE266" s="226"/>
      <c r="BF266" s="226"/>
      <c r="BG266" s="226"/>
      <c r="BH266" s="226"/>
      <c r="BI266" s="226"/>
      <c r="BJ266" s="226"/>
      <c r="BK266" s="226"/>
      <c r="BL266" s="226"/>
      <c r="BM266" s="226"/>
      <c r="BN266" s="226"/>
      <c r="BO266" s="226"/>
      <c r="BP266" s="226"/>
      <c r="BQ266" s="226"/>
      <c r="BR266" s="226"/>
      <c r="BS266" s="226"/>
      <c r="BT266" s="226"/>
      <c r="BU266" s="226"/>
      <c r="BV266" s="226"/>
      <c r="BW266" s="226"/>
      <c r="BX266" s="226"/>
      <c r="BY266" s="226"/>
      <c r="BZ266" s="226"/>
      <c r="CA266" s="226"/>
      <c r="CB266" s="226"/>
      <c r="CC266" s="226"/>
      <c r="CD266" s="226"/>
      <c r="CE266" s="226"/>
      <c r="CF266" s="226"/>
      <c r="CG266" s="226"/>
      <c r="CH266" s="226"/>
      <c r="CI266" s="226"/>
      <c r="CJ266" s="226"/>
      <c r="CK266" s="226"/>
      <c r="CL266" s="226"/>
      <c r="CM266" s="226"/>
      <c r="CN266" s="226"/>
      <c r="CO266" s="226"/>
      <c r="CP266" s="226"/>
      <c r="CQ266" s="226"/>
      <c r="CR266" s="226"/>
      <c r="CS266" s="226"/>
      <c r="CT266" s="226"/>
      <c r="CU266" s="226"/>
      <c r="CV266" s="226"/>
      <c r="CW266" s="226"/>
      <c r="CX266" s="226"/>
      <c r="CY266" s="226"/>
      <c r="CZ266" s="226"/>
      <c r="DA266" s="226"/>
      <c r="DB266" s="226"/>
      <c r="DC266" s="226"/>
      <c r="DD266" s="226"/>
      <c r="DE266" s="226"/>
      <c r="DF266" s="226"/>
      <c r="DG266" s="226"/>
      <c r="DH266" s="226"/>
      <c r="DI266" s="226"/>
      <c r="DJ266" s="226"/>
      <c r="DK266" s="226"/>
      <c r="DL266" s="226"/>
      <c r="DM266" s="226"/>
      <c r="DN266" s="226"/>
      <c r="DO266" s="226"/>
      <c r="DP266" s="226"/>
      <c r="DQ266" s="226"/>
      <c r="DR266" s="226"/>
      <c r="DS266" s="226"/>
      <c r="DT266" s="226"/>
      <c r="DU266" s="226"/>
      <c r="DV266" s="226"/>
      <c r="DW266" s="226"/>
      <c r="DX266" s="226"/>
      <c r="DY266" s="226"/>
      <c r="DZ266" s="226"/>
      <c r="EA266" s="226"/>
      <c r="EB266" s="226"/>
      <c r="EC266" s="226"/>
      <c r="ED266" s="226"/>
      <c r="EE266" s="226"/>
      <c r="EF266" s="226"/>
      <c r="EG266" s="226"/>
      <c r="EH266" s="226"/>
      <c r="EI266" s="226"/>
      <c r="EJ266" s="226"/>
      <c r="EK266" s="226"/>
      <c r="EL266" s="226"/>
      <c r="EM266" s="226"/>
      <c r="EN266" s="226"/>
      <c r="EO266" s="226"/>
      <c r="EP266" s="226"/>
      <c r="EQ266" s="226"/>
      <c r="ER266" s="226"/>
      <c r="ES266" s="226"/>
      <c r="ET266" s="226"/>
      <c r="EU266" s="226"/>
      <c r="EV266" s="226"/>
      <c r="EW266" s="226"/>
      <c r="EX266" s="226"/>
      <c r="EY266" s="226"/>
      <c r="EZ266" s="226"/>
      <c r="FA266" s="226"/>
    </row>
    <row r="267" spans="9:157" x14ac:dyDescent="0.25">
      <c r="I267" s="226"/>
      <c r="J267" s="226"/>
      <c r="K267" s="226"/>
      <c r="L267" s="226"/>
      <c r="M267" s="226"/>
      <c r="N267" s="226"/>
      <c r="O267" s="226"/>
      <c r="P267" s="226"/>
      <c r="Q267" s="226"/>
      <c r="R267" s="226"/>
      <c r="S267" s="226"/>
      <c r="T267" s="226"/>
      <c r="U267" s="226"/>
      <c r="V267" s="226"/>
      <c r="W267" s="226"/>
      <c r="X267" s="226"/>
      <c r="Y267" s="226"/>
      <c r="Z267" s="226"/>
      <c r="AA267" s="226"/>
      <c r="AB267" s="226"/>
      <c r="AC267" s="226"/>
      <c r="AD267" s="226"/>
      <c r="AE267" s="226"/>
      <c r="AF267" s="226"/>
      <c r="AG267" s="226"/>
      <c r="AH267" s="226"/>
      <c r="AI267" s="226"/>
      <c r="AJ267" s="226"/>
      <c r="AK267" s="226"/>
      <c r="AL267" s="226"/>
      <c r="AM267" s="226"/>
      <c r="AN267" s="226"/>
      <c r="AO267" s="226"/>
      <c r="AP267" s="226"/>
      <c r="AQ267" s="226"/>
      <c r="AR267" s="226"/>
      <c r="AS267" s="226"/>
      <c r="AT267" s="226"/>
      <c r="AU267" s="226"/>
      <c r="AV267" s="226"/>
      <c r="AW267" s="226"/>
      <c r="AX267" s="226"/>
      <c r="AY267" s="226"/>
      <c r="AZ267" s="226"/>
      <c r="BA267" s="226"/>
      <c r="BB267" s="226"/>
      <c r="BC267" s="226"/>
      <c r="BD267" s="226"/>
      <c r="BE267" s="226"/>
      <c r="BF267" s="226"/>
      <c r="BG267" s="226"/>
      <c r="BH267" s="226"/>
      <c r="BI267" s="226"/>
      <c r="BJ267" s="226"/>
      <c r="BK267" s="226"/>
      <c r="BL267" s="226"/>
      <c r="BM267" s="226"/>
      <c r="BN267" s="226"/>
      <c r="BO267" s="226"/>
      <c r="BP267" s="226"/>
      <c r="BQ267" s="226"/>
      <c r="BR267" s="226"/>
      <c r="BS267" s="226"/>
      <c r="BT267" s="226"/>
      <c r="BU267" s="226"/>
      <c r="BV267" s="226"/>
      <c r="BW267" s="226"/>
      <c r="BX267" s="226"/>
      <c r="BY267" s="226"/>
      <c r="BZ267" s="226"/>
      <c r="CA267" s="226"/>
      <c r="CB267" s="226"/>
      <c r="CC267" s="226"/>
      <c r="CD267" s="226"/>
      <c r="CE267" s="226"/>
      <c r="CF267" s="226"/>
      <c r="CG267" s="226"/>
      <c r="CH267" s="226"/>
      <c r="CI267" s="226"/>
      <c r="CJ267" s="226"/>
      <c r="CK267" s="226"/>
      <c r="CL267" s="226"/>
      <c r="CM267" s="226"/>
      <c r="CN267" s="226"/>
      <c r="CO267" s="226"/>
      <c r="CP267" s="226"/>
      <c r="CQ267" s="226"/>
      <c r="CR267" s="226"/>
      <c r="CS267" s="226"/>
      <c r="CT267" s="226"/>
      <c r="CU267" s="226"/>
      <c r="CV267" s="226"/>
      <c r="CW267" s="226"/>
      <c r="CX267" s="226"/>
      <c r="CY267" s="226"/>
      <c r="CZ267" s="226"/>
      <c r="DA267" s="226"/>
      <c r="DB267" s="226"/>
      <c r="DC267" s="226"/>
      <c r="DD267" s="226"/>
      <c r="DE267" s="226"/>
      <c r="DF267" s="226"/>
      <c r="DG267" s="226"/>
      <c r="DH267" s="226"/>
      <c r="DI267" s="226"/>
      <c r="DJ267" s="226"/>
      <c r="DK267" s="226"/>
      <c r="DL267" s="226"/>
      <c r="DM267" s="226"/>
      <c r="DN267" s="226"/>
      <c r="DO267" s="226"/>
      <c r="DP267" s="226"/>
      <c r="DQ267" s="226"/>
      <c r="DR267" s="226"/>
      <c r="DS267" s="226"/>
      <c r="DT267" s="226"/>
      <c r="DU267" s="226"/>
      <c r="DV267" s="226"/>
      <c r="DW267" s="226"/>
      <c r="DX267" s="226"/>
      <c r="DY267" s="226"/>
      <c r="DZ267" s="226"/>
      <c r="EA267" s="226"/>
      <c r="EB267" s="226"/>
      <c r="EC267" s="226"/>
      <c r="ED267" s="226"/>
      <c r="EE267" s="226"/>
      <c r="EF267" s="226"/>
      <c r="EG267" s="226"/>
      <c r="EH267" s="226"/>
      <c r="EI267" s="226"/>
      <c r="EJ267" s="226"/>
      <c r="EK267" s="226"/>
      <c r="EL267" s="226"/>
      <c r="EM267" s="226"/>
      <c r="EN267" s="226"/>
      <c r="EO267" s="226"/>
      <c r="EP267" s="226"/>
      <c r="EQ267" s="226"/>
      <c r="ER267" s="226"/>
      <c r="ES267" s="226"/>
      <c r="ET267" s="226"/>
      <c r="EU267" s="226"/>
      <c r="EV267" s="226"/>
      <c r="EW267" s="226"/>
      <c r="EX267" s="226"/>
      <c r="EY267" s="226"/>
      <c r="EZ267" s="226"/>
      <c r="FA267" s="226"/>
    </row>
    <row r="268" spans="9:157" x14ac:dyDescent="0.25">
      <c r="I268" s="226"/>
      <c r="J268" s="226"/>
      <c r="K268" s="226"/>
      <c r="L268" s="226"/>
      <c r="M268" s="226"/>
      <c r="N268" s="226"/>
      <c r="O268" s="226"/>
      <c r="P268" s="226"/>
      <c r="Q268" s="226"/>
      <c r="R268" s="226"/>
      <c r="S268" s="226"/>
      <c r="T268" s="226"/>
      <c r="U268" s="226"/>
      <c r="V268" s="226"/>
      <c r="W268" s="226"/>
      <c r="X268" s="226"/>
      <c r="Y268" s="226"/>
      <c r="Z268" s="226"/>
      <c r="AA268" s="226"/>
      <c r="AB268" s="226"/>
      <c r="AC268" s="226"/>
      <c r="AD268" s="226"/>
      <c r="AE268" s="226"/>
      <c r="AF268" s="226"/>
      <c r="AG268" s="226"/>
      <c r="AH268" s="226"/>
      <c r="AI268" s="226"/>
      <c r="AJ268" s="226"/>
      <c r="AK268" s="226"/>
      <c r="AL268" s="226"/>
      <c r="AM268" s="226"/>
      <c r="AN268" s="226"/>
      <c r="AO268" s="226"/>
      <c r="AP268" s="226"/>
      <c r="AQ268" s="226"/>
      <c r="AR268" s="226"/>
      <c r="AS268" s="226"/>
      <c r="AT268" s="226"/>
      <c r="AU268" s="226"/>
      <c r="AV268" s="226"/>
      <c r="AW268" s="226"/>
      <c r="AX268" s="226"/>
      <c r="AY268" s="226"/>
      <c r="AZ268" s="226"/>
      <c r="BA268" s="226"/>
      <c r="BB268" s="226"/>
      <c r="BC268" s="226"/>
      <c r="BD268" s="226"/>
      <c r="BE268" s="226"/>
      <c r="BF268" s="226"/>
      <c r="BG268" s="226"/>
      <c r="BH268" s="226"/>
      <c r="BI268" s="226"/>
      <c r="BJ268" s="226"/>
      <c r="BK268" s="226"/>
      <c r="BL268" s="226"/>
      <c r="BM268" s="226"/>
      <c r="BN268" s="226"/>
      <c r="BO268" s="226"/>
      <c r="BP268" s="226"/>
      <c r="BQ268" s="226"/>
      <c r="BR268" s="226"/>
      <c r="BS268" s="226"/>
      <c r="BT268" s="226"/>
      <c r="BU268" s="226"/>
      <c r="BV268" s="226"/>
      <c r="BW268" s="226"/>
      <c r="BX268" s="226"/>
      <c r="BY268" s="226"/>
      <c r="BZ268" s="226"/>
      <c r="CA268" s="226"/>
      <c r="CB268" s="226"/>
      <c r="CC268" s="226"/>
      <c r="CD268" s="226"/>
      <c r="CE268" s="226"/>
      <c r="CF268" s="226"/>
      <c r="CG268" s="226"/>
      <c r="CH268" s="226"/>
      <c r="CI268" s="226"/>
      <c r="CJ268" s="226"/>
      <c r="CK268" s="226"/>
      <c r="CL268" s="226"/>
      <c r="CM268" s="226"/>
      <c r="CN268" s="226"/>
      <c r="CO268" s="226"/>
      <c r="CP268" s="226"/>
      <c r="CQ268" s="226"/>
      <c r="CR268" s="226"/>
      <c r="CS268" s="226"/>
      <c r="CT268" s="226"/>
      <c r="CU268" s="226"/>
      <c r="CV268" s="226"/>
      <c r="CW268" s="226"/>
      <c r="CX268" s="226"/>
      <c r="CY268" s="226"/>
      <c r="CZ268" s="226"/>
      <c r="DA268" s="226"/>
      <c r="DB268" s="226"/>
      <c r="DC268" s="226"/>
      <c r="DD268" s="226"/>
      <c r="DE268" s="226"/>
      <c r="DF268" s="226"/>
      <c r="DG268" s="226"/>
      <c r="DH268" s="226"/>
      <c r="DI268" s="226"/>
      <c r="DJ268" s="226"/>
      <c r="DK268" s="226"/>
      <c r="DL268" s="226"/>
      <c r="DM268" s="226"/>
      <c r="DN268" s="226"/>
      <c r="DO268" s="226"/>
      <c r="DP268" s="226"/>
      <c r="DQ268" s="226"/>
      <c r="DR268" s="226"/>
      <c r="DS268" s="226"/>
      <c r="DT268" s="226"/>
      <c r="DU268" s="226"/>
      <c r="DV268" s="226"/>
      <c r="DW268" s="226"/>
      <c r="DX268" s="226"/>
      <c r="DY268" s="226"/>
      <c r="DZ268" s="226"/>
      <c r="EA268" s="226"/>
      <c r="EB268" s="226"/>
      <c r="EC268" s="226"/>
      <c r="ED268" s="226"/>
      <c r="EE268" s="226"/>
      <c r="EF268" s="226"/>
      <c r="EG268" s="226"/>
      <c r="EH268" s="226"/>
      <c r="EI268" s="226"/>
      <c r="EJ268" s="226"/>
      <c r="EK268" s="226"/>
      <c r="EL268" s="226"/>
      <c r="EM268" s="226"/>
      <c r="EN268" s="226"/>
      <c r="EO268" s="226"/>
      <c r="EP268" s="226"/>
      <c r="EQ268" s="226"/>
      <c r="ER268" s="226"/>
      <c r="ES268" s="226"/>
      <c r="ET268" s="226"/>
      <c r="EU268" s="226"/>
      <c r="EV268" s="226"/>
      <c r="EW268" s="226"/>
      <c r="EX268" s="226"/>
      <c r="EY268" s="226"/>
      <c r="EZ268" s="226"/>
      <c r="FA268" s="226"/>
    </row>
    <row r="269" spans="9:157" x14ac:dyDescent="0.25">
      <c r="I269" s="226"/>
      <c r="J269" s="226"/>
      <c r="K269" s="226"/>
      <c r="L269" s="226"/>
      <c r="M269" s="226"/>
      <c r="N269" s="226"/>
      <c r="O269" s="226"/>
      <c r="P269" s="226"/>
      <c r="Q269" s="226"/>
      <c r="R269" s="226"/>
      <c r="S269" s="226"/>
      <c r="T269" s="226"/>
      <c r="U269" s="226"/>
      <c r="V269" s="226"/>
      <c r="W269" s="226"/>
      <c r="X269" s="226"/>
      <c r="Y269" s="226"/>
      <c r="Z269" s="226"/>
      <c r="AA269" s="226"/>
      <c r="AB269" s="226"/>
      <c r="AC269" s="226"/>
      <c r="AD269" s="226"/>
      <c r="AE269" s="226"/>
      <c r="AF269" s="226"/>
      <c r="AG269" s="226"/>
      <c r="AH269" s="226"/>
      <c r="AI269" s="226"/>
      <c r="AJ269" s="226"/>
      <c r="AK269" s="226"/>
      <c r="AL269" s="226"/>
      <c r="AM269" s="226"/>
      <c r="AN269" s="226"/>
      <c r="AO269" s="226"/>
      <c r="AP269" s="226"/>
      <c r="AQ269" s="226"/>
      <c r="AR269" s="226"/>
      <c r="AS269" s="226"/>
      <c r="AT269" s="226"/>
      <c r="AU269" s="226"/>
      <c r="AV269" s="226"/>
      <c r="AW269" s="226"/>
      <c r="AX269" s="226"/>
      <c r="AY269" s="226"/>
      <c r="AZ269" s="226"/>
      <c r="BA269" s="226"/>
      <c r="BB269" s="226"/>
      <c r="BC269" s="226"/>
      <c r="BD269" s="226"/>
      <c r="BE269" s="226"/>
      <c r="BF269" s="226"/>
      <c r="BG269" s="226"/>
      <c r="BH269" s="226"/>
      <c r="BI269" s="226"/>
      <c r="BJ269" s="226"/>
      <c r="BK269" s="226"/>
      <c r="BL269" s="226"/>
      <c r="BM269" s="226"/>
      <c r="BN269" s="226"/>
      <c r="BO269" s="226"/>
      <c r="BP269" s="226"/>
      <c r="BQ269" s="226"/>
      <c r="BR269" s="226"/>
      <c r="BS269" s="226"/>
      <c r="BT269" s="226"/>
      <c r="BU269" s="226"/>
      <c r="BV269" s="226"/>
      <c r="BW269" s="226"/>
      <c r="BX269" s="226"/>
      <c r="BY269" s="226"/>
      <c r="BZ269" s="226"/>
      <c r="CA269" s="226"/>
      <c r="CB269" s="226"/>
      <c r="CC269" s="226"/>
      <c r="CD269" s="226"/>
      <c r="CE269" s="226"/>
      <c r="CF269" s="226"/>
      <c r="CG269" s="226"/>
      <c r="CH269" s="226"/>
      <c r="CI269" s="226"/>
      <c r="CJ269" s="226"/>
      <c r="CK269" s="226"/>
      <c r="CL269" s="226"/>
      <c r="CM269" s="226"/>
      <c r="CN269" s="226"/>
      <c r="CO269" s="226"/>
      <c r="CP269" s="226"/>
      <c r="CQ269" s="226"/>
      <c r="CR269" s="226"/>
      <c r="CS269" s="226"/>
      <c r="CT269" s="226"/>
      <c r="CU269" s="226"/>
      <c r="CV269" s="226"/>
      <c r="CW269" s="226"/>
      <c r="CX269" s="226"/>
      <c r="CY269" s="226"/>
      <c r="CZ269" s="226"/>
      <c r="DA269" s="226"/>
      <c r="DB269" s="226"/>
      <c r="DC269" s="226"/>
      <c r="DD269" s="226"/>
      <c r="DE269" s="226"/>
      <c r="DF269" s="226"/>
      <c r="DG269" s="226"/>
      <c r="DH269" s="226"/>
      <c r="DI269" s="226"/>
      <c r="DJ269" s="226"/>
      <c r="DK269" s="226"/>
      <c r="DL269" s="226"/>
      <c r="DM269" s="226"/>
      <c r="DN269" s="226"/>
      <c r="DO269" s="226"/>
      <c r="DP269" s="226"/>
      <c r="DQ269" s="226"/>
      <c r="DR269" s="226"/>
      <c r="DS269" s="226"/>
      <c r="DT269" s="226"/>
      <c r="DU269" s="226"/>
      <c r="DV269" s="226"/>
      <c r="DW269" s="226"/>
      <c r="DX269" s="226"/>
      <c r="DY269" s="226"/>
      <c r="DZ269" s="226"/>
      <c r="EA269" s="226"/>
      <c r="EB269" s="226"/>
      <c r="EC269" s="226"/>
      <c r="ED269" s="226"/>
      <c r="EE269" s="226"/>
      <c r="EF269" s="226"/>
      <c r="EG269" s="226"/>
      <c r="EH269" s="226"/>
      <c r="EI269" s="226"/>
      <c r="EJ269" s="226"/>
      <c r="EK269" s="226"/>
      <c r="EL269" s="226"/>
      <c r="EM269" s="226"/>
      <c r="EN269" s="226"/>
      <c r="EO269" s="226"/>
      <c r="EP269" s="226"/>
      <c r="EQ269" s="226"/>
      <c r="ER269" s="226"/>
      <c r="ES269" s="226"/>
      <c r="ET269" s="226"/>
      <c r="EU269" s="226"/>
      <c r="EV269" s="226"/>
      <c r="EW269" s="226"/>
      <c r="EX269" s="226"/>
      <c r="EY269" s="226"/>
      <c r="EZ269" s="226"/>
      <c r="FA269" s="226"/>
    </row>
    <row r="270" spans="9:157" x14ac:dyDescent="0.25">
      <c r="I270" s="226"/>
      <c r="J270" s="226"/>
      <c r="K270" s="226"/>
      <c r="L270" s="226"/>
      <c r="M270" s="226"/>
      <c r="N270" s="226"/>
      <c r="O270" s="226"/>
      <c r="P270" s="226"/>
      <c r="Q270" s="226"/>
      <c r="R270" s="226"/>
      <c r="S270" s="226"/>
      <c r="T270" s="226"/>
      <c r="U270" s="226"/>
      <c r="V270" s="226"/>
      <c r="W270" s="226"/>
      <c r="X270" s="226"/>
      <c r="Y270" s="226"/>
      <c r="Z270" s="226"/>
      <c r="AA270" s="226"/>
      <c r="AB270" s="226"/>
      <c r="AC270" s="226"/>
      <c r="AD270" s="226"/>
      <c r="AE270" s="226"/>
      <c r="AF270" s="226"/>
      <c r="AG270" s="226"/>
      <c r="AH270" s="226"/>
      <c r="AI270" s="226"/>
      <c r="AJ270" s="226"/>
      <c r="AK270" s="226"/>
      <c r="AL270" s="226"/>
      <c r="AM270" s="226"/>
      <c r="AN270" s="226"/>
      <c r="AO270" s="226"/>
      <c r="AP270" s="226"/>
      <c r="AQ270" s="226"/>
      <c r="AR270" s="226"/>
      <c r="AS270" s="226"/>
      <c r="AT270" s="226"/>
      <c r="AU270" s="226"/>
      <c r="AV270" s="226"/>
      <c r="AW270" s="226"/>
      <c r="AX270" s="226"/>
      <c r="AY270" s="226"/>
      <c r="AZ270" s="226"/>
      <c r="BA270" s="226"/>
      <c r="BB270" s="226"/>
      <c r="BC270" s="226"/>
      <c r="BD270" s="226"/>
      <c r="BE270" s="226"/>
      <c r="BF270" s="226"/>
      <c r="BG270" s="226"/>
      <c r="BH270" s="226"/>
      <c r="BI270" s="226"/>
      <c r="BJ270" s="226"/>
      <c r="BK270" s="226"/>
      <c r="BL270" s="226"/>
      <c r="BM270" s="226"/>
      <c r="BN270" s="226"/>
      <c r="BO270" s="226"/>
      <c r="BP270" s="226"/>
      <c r="BQ270" s="226"/>
      <c r="BR270" s="226"/>
      <c r="BS270" s="226"/>
      <c r="BT270" s="226"/>
      <c r="BU270" s="226"/>
      <c r="BV270" s="226"/>
      <c r="BW270" s="226"/>
      <c r="BX270" s="226"/>
      <c r="BY270" s="226"/>
      <c r="BZ270" s="226"/>
      <c r="CA270" s="226"/>
      <c r="CB270" s="226"/>
      <c r="CC270" s="226"/>
      <c r="CD270" s="226"/>
      <c r="CE270" s="226"/>
      <c r="CF270" s="226"/>
      <c r="CG270" s="226"/>
      <c r="CH270" s="226"/>
      <c r="CI270" s="226"/>
      <c r="CJ270" s="226"/>
      <c r="CK270" s="226"/>
      <c r="CL270" s="226"/>
      <c r="CM270" s="226"/>
      <c r="CN270" s="226"/>
      <c r="CO270" s="226"/>
      <c r="CP270" s="226"/>
      <c r="CQ270" s="226"/>
      <c r="CR270" s="226"/>
      <c r="CS270" s="226"/>
      <c r="CT270" s="226"/>
      <c r="CU270" s="226"/>
      <c r="CV270" s="226"/>
      <c r="CW270" s="226"/>
      <c r="CX270" s="226"/>
      <c r="CY270" s="226"/>
      <c r="CZ270" s="226"/>
      <c r="DA270" s="226"/>
      <c r="DB270" s="226"/>
      <c r="DC270" s="226"/>
      <c r="DD270" s="226"/>
      <c r="DE270" s="226"/>
      <c r="DF270" s="226"/>
      <c r="DG270" s="226"/>
      <c r="DH270" s="226"/>
      <c r="DI270" s="226"/>
      <c r="DJ270" s="226"/>
      <c r="DK270" s="226"/>
      <c r="DL270" s="226"/>
      <c r="DM270" s="226"/>
      <c r="DN270" s="226"/>
      <c r="DO270" s="226"/>
      <c r="DP270" s="226"/>
      <c r="DQ270" s="226"/>
      <c r="DR270" s="226"/>
      <c r="DS270" s="226"/>
      <c r="DT270" s="226"/>
      <c r="DU270" s="226"/>
      <c r="DV270" s="226"/>
      <c r="DW270" s="226"/>
      <c r="DX270" s="226"/>
      <c r="DY270" s="226"/>
      <c r="DZ270" s="226"/>
      <c r="EA270" s="226"/>
      <c r="EB270" s="226"/>
      <c r="EC270" s="226"/>
      <c r="ED270" s="226"/>
      <c r="EE270" s="226"/>
      <c r="EF270" s="226"/>
      <c r="EG270" s="226"/>
      <c r="EH270" s="226"/>
      <c r="EI270" s="226"/>
      <c r="EJ270" s="226"/>
      <c r="EK270" s="226"/>
      <c r="EL270" s="226"/>
      <c r="EM270" s="226"/>
      <c r="EN270" s="226"/>
      <c r="EO270" s="226"/>
      <c r="EP270" s="226"/>
      <c r="EQ270" s="226"/>
      <c r="ER270" s="226"/>
      <c r="ES270" s="226"/>
      <c r="ET270" s="226"/>
      <c r="EU270" s="226"/>
      <c r="EV270" s="226"/>
      <c r="EW270" s="226"/>
      <c r="EX270" s="226"/>
      <c r="EY270" s="226"/>
      <c r="EZ270" s="226"/>
      <c r="FA270" s="226"/>
    </row>
    <row r="271" spans="9:157" x14ac:dyDescent="0.25">
      <c r="I271" s="226"/>
      <c r="J271" s="226"/>
      <c r="K271" s="226"/>
      <c r="L271" s="226"/>
      <c r="M271" s="226"/>
      <c r="N271" s="226"/>
      <c r="O271" s="226"/>
      <c r="P271" s="226"/>
      <c r="Q271" s="226"/>
      <c r="R271" s="226"/>
      <c r="S271" s="226"/>
      <c r="T271" s="226"/>
      <c r="U271" s="226"/>
      <c r="V271" s="226"/>
      <c r="W271" s="226"/>
      <c r="X271" s="226"/>
      <c r="Y271" s="226"/>
      <c r="Z271" s="226"/>
      <c r="AA271" s="226"/>
      <c r="AB271" s="226"/>
      <c r="AC271" s="226"/>
      <c r="AD271" s="226"/>
      <c r="AE271" s="226"/>
      <c r="AF271" s="226"/>
      <c r="AG271" s="226"/>
      <c r="AH271" s="226"/>
      <c r="AI271" s="226"/>
      <c r="AJ271" s="226"/>
      <c r="AK271" s="226"/>
      <c r="AL271" s="226"/>
      <c r="AM271" s="226"/>
      <c r="AN271" s="226"/>
      <c r="AO271" s="226"/>
      <c r="AP271" s="226"/>
      <c r="AQ271" s="226"/>
      <c r="AR271" s="226"/>
      <c r="AS271" s="226"/>
      <c r="AT271" s="226"/>
      <c r="AU271" s="226"/>
      <c r="AV271" s="226"/>
      <c r="AW271" s="226"/>
      <c r="AX271" s="226"/>
      <c r="AY271" s="226"/>
      <c r="AZ271" s="226"/>
      <c r="BA271" s="226"/>
      <c r="BB271" s="226"/>
      <c r="BC271" s="226"/>
      <c r="BD271" s="226"/>
      <c r="BE271" s="226"/>
      <c r="BF271" s="226"/>
      <c r="BG271" s="226"/>
      <c r="BH271" s="226"/>
      <c r="BI271" s="226"/>
      <c r="BJ271" s="226"/>
      <c r="BK271" s="226"/>
      <c r="BL271" s="226"/>
      <c r="BM271" s="226"/>
      <c r="BN271" s="226"/>
      <c r="BO271" s="226"/>
      <c r="BP271" s="226"/>
      <c r="BQ271" s="226"/>
      <c r="BR271" s="226"/>
      <c r="BS271" s="226"/>
      <c r="BT271" s="226"/>
      <c r="BU271" s="226"/>
      <c r="BV271" s="226"/>
      <c r="BW271" s="226"/>
      <c r="BX271" s="226"/>
      <c r="BY271" s="226"/>
      <c r="BZ271" s="226"/>
      <c r="CA271" s="226"/>
      <c r="CB271" s="226"/>
      <c r="CC271" s="226"/>
      <c r="CD271" s="226"/>
      <c r="CE271" s="226"/>
      <c r="CF271" s="226"/>
      <c r="CG271" s="226"/>
      <c r="CH271" s="226"/>
      <c r="CI271" s="226"/>
      <c r="CJ271" s="226"/>
      <c r="CK271" s="226"/>
      <c r="CL271" s="226"/>
      <c r="CM271" s="226"/>
      <c r="CN271" s="226"/>
      <c r="CO271" s="226"/>
      <c r="CP271" s="226"/>
      <c r="CQ271" s="226"/>
      <c r="CR271" s="226"/>
      <c r="CS271" s="226"/>
      <c r="CT271" s="226"/>
      <c r="CU271" s="226"/>
      <c r="CV271" s="226"/>
      <c r="CW271" s="226"/>
      <c r="CX271" s="226"/>
      <c r="CY271" s="226"/>
      <c r="CZ271" s="226"/>
      <c r="DA271" s="226"/>
      <c r="DB271" s="226"/>
      <c r="DC271" s="226"/>
      <c r="DD271" s="226"/>
      <c r="DE271" s="226"/>
      <c r="DF271" s="226"/>
      <c r="DG271" s="226"/>
      <c r="DH271" s="226"/>
      <c r="DI271" s="226"/>
      <c r="DJ271" s="226"/>
      <c r="DK271" s="226"/>
      <c r="DL271" s="226"/>
      <c r="DM271" s="226"/>
      <c r="DN271" s="226"/>
      <c r="DO271" s="226"/>
      <c r="DP271" s="226"/>
      <c r="DQ271" s="226"/>
      <c r="DR271" s="226"/>
      <c r="DS271" s="226"/>
      <c r="DT271" s="226"/>
      <c r="DU271" s="226"/>
      <c r="DV271" s="226"/>
      <c r="DW271" s="226"/>
      <c r="DX271" s="226"/>
      <c r="DY271" s="226"/>
      <c r="DZ271" s="226"/>
      <c r="EA271" s="226"/>
      <c r="EB271" s="226"/>
      <c r="EC271" s="226"/>
      <c r="ED271" s="226"/>
      <c r="EE271" s="226"/>
      <c r="EF271" s="226"/>
      <c r="EG271" s="226"/>
      <c r="EH271" s="226"/>
      <c r="EI271" s="226"/>
      <c r="EJ271" s="226"/>
      <c r="EK271" s="226"/>
      <c r="EL271" s="226"/>
      <c r="EM271" s="226"/>
      <c r="EN271" s="226"/>
      <c r="EO271" s="226"/>
      <c r="EP271" s="226"/>
      <c r="EQ271" s="226"/>
      <c r="ER271" s="226"/>
      <c r="ES271" s="226"/>
      <c r="ET271" s="226"/>
      <c r="EU271" s="226"/>
      <c r="EV271" s="226"/>
      <c r="EW271" s="226"/>
      <c r="EX271" s="226"/>
      <c r="EY271" s="226"/>
      <c r="EZ271" s="226"/>
      <c r="FA271" s="226"/>
    </row>
    <row r="272" spans="9:157" x14ac:dyDescent="0.25">
      <c r="I272" s="226"/>
      <c r="J272" s="226"/>
      <c r="K272" s="226"/>
      <c r="L272" s="226"/>
      <c r="M272" s="226"/>
      <c r="N272" s="226"/>
      <c r="O272" s="226"/>
      <c r="P272" s="226"/>
      <c r="Q272" s="226"/>
      <c r="R272" s="226"/>
      <c r="S272" s="226"/>
      <c r="T272" s="226"/>
      <c r="U272" s="226"/>
      <c r="V272" s="226"/>
      <c r="W272" s="226"/>
      <c r="X272" s="226"/>
      <c r="Y272" s="226"/>
      <c r="Z272" s="226"/>
      <c r="AA272" s="226"/>
      <c r="AB272" s="226"/>
      <c r="AC272" s="226"/>
      <c r="AD272" s="226"/>
      <c r="AE272" s="226"/>
      <c r="AF272" s="226"/>
      <c r="AG272" s="226"/>
      <c r="AH272" s="226"/>
      <c r="AI272" s="226"/>
      <c r="AJ272" s="226"/>
      <c r="AK272" s="226"/>
      <c r="AL272" s="226"/>
      <c r="AM272" s="226"/>
      <c r="AN272" s="226"/>
      <c r="AO272" s="226"/>
      <c r="AP272" s="226"/>
      <c r="AQ272" s="226"/>
      <c r="AR272" s="226"/>
      <c r="AS272" s="226"/>
      <c r="AT272" s="226"/>
      <c r="AU272" s="226"/>
      <c r="AV272" s="226"/>
      <c r="AW272" s="226"/>
      <c r="AX272" s="226"/>
      <c r="AY272" s="226"/>
      <c r="AZ272" s="226"/>
      <c r="BA272" s="226"/>
      <c r="BB272" s="226"/>
      <c r="BC272" s="226"/>
      <c r="BD272" s="226"/>
      <c r="BE272" s="226"/>
      <c r="BF272" s="226"/>
      <c r="BG272" s="226"/>
      <c r="BH272" s="226"/>
      <c r="BI272" s="226"/>
      <c r="BJ272" s="226"/>
      <c r="BK272" s="226"/>
      <c r="BL272" s="226"/>
      <c r="BM272" s="226"/>
      <c r="BN272" s="226"/>
      <c r="BO272" s="226"/>
      <c r="BP272" s="226"/>
      <c r="BQ272" s="226"/>
      <c r="BR272" s="226"/>
      <c r="BS272" s="226"/>
      <c r="BT272" s="226"/>
      <c r="BU272" s="226"/>
      <c r="BV272" s="226"/>
      <c r="BW272" s="226"/>
      <c r="BX272" s="226"/>
      <c r="BY272" s="226"/>
      <c r="BZ272" s="226"/>
      <c r="CA272" s="226"/>
      <c r="CB272" s="226"/>
      <c r="CC272" s="226"/>
      <c r="CD272" s="226"/>
      <c r="CE272" s="226"/>
      <c r="CF272" s="226"/>
      <c r="CG272" s="226"/>
      <c r="CH272" s="226"/>
      <c r="CI272" s="226"/>
      <c r="CJ272" s="226"/>
      <c r="CK272" s="226"/>
      <c r="CL272" s="226"/>
      <c r="CM272" s="226"/>
      <c r="CN272" s="226"/>
      <c r="CO272" s="226"/>
      <c r="CP272" s="226"/>
      <c r="CQ272" s="226"/>
      <c r="CR272" s="226"/>
      <c r="CS272" s="226"/>
      <c r="CT272" s="226"/>
      <c r="CU272" s="226"/>
      <c r="CV272" s="226"/>
      <c r="CW272" s="226"/>
      <c r="CX272" s="226"/>
      <c r="CY272" s="226"/>
      <c r="CZ272" s="226"/>
      <c r="DA272" s="226"/>
      <c r="DB272" s="226"/>
      <c r="DC272" s="226"/>
      <c r="DD272" s="226"/>
      <c r="DE272" s="226"/>
      <c r="DF272" s="226"/>
      <c r="DG272" s="226"/>
      <c r="DH272" s="226"/>
      <c r="DI272" s="226"/>
      <c r="DJ272" s="226"/>
      <c r="DK272" s="226"/>
      <c r="DL272" s="226"/>
      <c r="DM272" s="226"/>
      <c r="DN272" s="226"/>
      <c r="DO272" s="226"/>
      <c r="DP272" s="226"/>
      <c r="DQ272" s="226"/>
      <c r="DR272" s="226"/>
      <c r="DS272" s="226"/>
      <c r="DT272" s="226"/>
      <c r="DU272" s="226"/>
      <c r="DV272" s="226"/>
      <c r="DW272" s="226"/>
      <c r="DX272" s="226"/>
      <c r="DY272" s="226"/>
      <c r="DZ272" s="226"/>
      <c r="EA272" s="226"/>
      <c r="EB272" s="226"/>
      <c r="EC272" s="226"/>
      <c r="ED272" s="226"/>
      <c r="EE272" s="226"/>
      <c r="EF272" s="226"/>
      <c r="EG272" s="226"/>
      <c r="EH272" s="226"/>
      <c r="EI272" s="226"/>
      <c r="EJ272" s="226"/>
      <c r="EK272" s="226"/>
      <c r="EL272" s="226"/>
      <c r="EM272" s="226"/>
      <c r="EN272" s="226"/>
      <c r="EO272" s="226"/>
      <c r="EP272" s="226"/>
      <c r="EQ272" s="226"/>
      <c r="ER272" s="226"/>
      <c r="ES272" s="226"/>
      <c r="ET272" s="226"/>
      <c r="EU272" s="226"/>
      <c r="EV272" s="226"/>
      <c r="EW272" s="226"/>
      <c r="EX272" s="226"/>
      <c r="EY272" s="226"/>
      <c r="EZ272" s="226"/>
      <c r="FA272" s="226"/>
    </row>
    <row r="273" spans="9:157" x14ac:dyDescent="0.25">
      <c r="I273" s="226"/>
      <c r="J273" s="226"/>
      <c r="K273" s="226"/>
      <c r="L273" s="226"/>
      <c r="M273" s="226"/>
      <c r="N273" s="226"/>
      <c r="O273" s="226"/>
      <c r="P273" s="226"/>
      <c r="Q273" s="226"/>
      <c r="R273" s="226"/>
      <c r="S273" s="226"/>
      <c r="T273" s="226"/>
      <c r="U273" s="226"/>
      <c r="V273" s="226"/>
      <c r="W273" s="226"/>
      <c r="X273" s="226"/>
      <c r="Y273" s="226"/>
      <c r="Z273" s="226"/>
      <c r="AA273" s="226"/>
      <c r="AB273" s="226"/>
      <c r="AC273" s="226"/>
      <c r="AD273" s="226"/>
      <c r="AE273" s="226"/>
      <c r="AF273" s="226"/>
      <c r="AG273" s="226"/>
      <c r="AH273" s="226"/>
      <c r="AI273" s="226"/>
      <c r="AJ273" s="226"/>
      <c r="AK273" s="226"/>
      <c r="AL273" s="226"/>
      <c r="AM273" s="226"/>
      <c r="AN273" s="226"/>
      <c r="AO273" s="226"/>
      <c r="AP273" s="226"/>
      <c r="AQ273" s="226"/>
      <c r="AR273" s="226"/>
      <c r="AS273" s="226"/>
      <c r="AT273" s="226"/>
      <c r="AU273" s="226"/>
      <c r="AV273" s="226"/>
      <c r="AW273" s="226"/>
      <c r="AX273" s="226"/>
      <c r="AY273" s="226"/>
      <c r="AZ273" s="226"/>
      <c r="BA273" s="226"/>
      <c r="BB273" s="226"/>
      <c r="BC273" s="226"/>
      <c r="BD273" s="226"/>
      <c r="BE273" s="226"/>
      <c r="BF273" s="226"/>
      <c r="BG273" s="226"/>
      <c r="BH273" s="226"/>
      <c r="BI273" s="226"/>
      <c r="BJ273" s="226"/>
      <c r="BK273" s="226"/>
      <c r="BL273" s="226"/>
      <c r="BM273" s="226"/>
      <c r="BN273" s="226"/>
      <c r="BO273" s="226"/>
      <c r="BP273" s="226"/>
      <c r="BQ273" s="226"/>
      <c r="BR273" s="226"/>
      <c r="BS273" s="226"/>
      <c r="BT273" s="226"/>
      <c r="BU273" s="226"/>
      <c r="BV273" s="226"/>
      <c r="BW273" s="226"/>
      <c r="BX273" s="226"/>
      <c r="BY273" s="226"/>
      <c r="BZ273" s="226"/>
      <c r="CA273" s="226"/>
      <c r="CB273" s="226"/>
      <c r="CC273" s="226"/>
      <c r="CD273" s="226"/>
      <c r="CE273" s="226"/>
      <c r="CF273" s="226"/>
      <c r="CG273" s="226"/>
      <c r="CH273" s="226"/>
      <c r="CI273" s="226"/>
      <c r="CJ273" s="226"/>
      <c r="CK273" s="226"/>
      <c r="CL273" s="226"/>
      <c r="CM273" s="226"/>
      <c r="CN273" s="226"/>
      <c r="CO273" s="226"/>
      <c r="CP273" s="226"/>
      <c r="CQ273" s="226"/>
      <c r="CR273" s="226"/>
      <c r="CS273" s="226"/>
      <c r="CT273" s="226"/>
      <c r="CU273" s="226"/>
      <c r="CV273" s="226"/>
      <c r="CW273" s="226"/>
      <c r="CX273" s="226"/>
      <c r="CY273" s="226"/>
      <c r="CZ273" s="226"/>
      <c r="DA273" s="226"/>
      <c r="DB273" s="226"/>
      <c r="DC273" s="226"/>
      <c r="DD273" s="226"/>
      <c r="DE273" s="226"/>
      <c r="DF273" s="226"/>
      <c r="DG273" s="226"/>
      <c r="DH273" s="226"/>
      <c r="DI273" s="226"/>
      <c r="DJ273" s="226"/>
      <c r="DK273" s="226"/>
      <c r="DL273" s="226"/>
      <c r="DM273" s="226"/>
      <c r="DN273" s="226"/>
      <c r="DO273" s="226"/>
      <c r="DP273" s="226"/>
      <c r="DQ273" s="226"/>
      <c r="DR273" s="226"/>
      <c r="DS273" s="226"/>
      <c r="DT273" s="226"/>
      <c r="DU273" s="226"/>
      <c r="DV273" s="226"/>
      <c r="DW273" s="226"/>
      <c r="DX273" s="226"/>
      <c r="DY273" s="226"/>
      <c r="DZ273" s="226"/>
      <c r="EA273" s="226"/>
      <c r="EB273" s="226"/>
      <c r="EC273" s="226"/>
      <c r="ED273" s="226"/>
      <c r="EE273" s="226"/>
      <c r="EF273" s="226"/>
      <c r="EG273" s="226"/>
      <c r="EH273" s="226"/>
      <c r="EI273" s="226"/>
      <c r="EJ273" s="226"/>
      <c r="EK273" s="226"/>
      <c r="EL273" s="226"/>
      <c r="EM273" s="226"/>
      <c r="EN273" s="226"/>
      <c r="EO273" s="226"/>
      <c r="EP273" s="226"/>
      <c r="EQ273" s="226"/>
      <c r="ER273" s="226"/>
      <c r="ES273" s="226"/>
      <c r="ET273" s="226"/>
      <c r="EU273" s="226"/>
      <c r="EV273" s="226"/>
      <c r="EW273" s="226"/>
      <c r="EX273" s="226"/>
      <c r="EY273" s="226"/>
      <c r="EZ273" s="226"/>
      <c r="FA273" s="226"/>
    </row>
    <row r="274" spans="9:157" x14ac:dyDescent="0.25">
      <c r="I274" s="226"/>
      <c r="J274" s="226"/>
      <c r="K274" s="226"/>
      <c r="L274" s="226"/>
      <c r="M274" s="226"/>
      <c r="N274" s="226"/>
      <c r="O274" s="226"/>
      <c r="P274" s="226"/>
      <c r="Q274" s="226"/>
      <c r="R274" s="226"/>
      <c r="S274" s="226"/>
      <c r="T274" s="226"/>
      <c r="U274" s="226"/>
      <c r="V274" s="226"/>
      <c r="W274" s="226"/>
      <c r="X274" s="226"/>
      <c r="Y274" s="226"/>
      <c r="Z274" s="226"/>
      <c r="AA274" s="226"/>
      <c r="AB274" s="226"/>
      <c r="AC274" s="226"/>
      <c r="AD274" s="226"/>
      <c r="AE274" s="226"/>
      <c r="AF274" s="226"/>
      <c r="AG274" s="226"/>
      <c r="AH274" s="226"/>
      <c r="AI274" s="226"/>
      <c r="AJ274" s="226"/>
      <c r="AK274" s="226"/>
      <c r="AL274" s="226"/>
      <c r="AM274" s="226"/>
      <c r="AN274" s="226"/>
      <c r="AO274" s="226"/>
      <c r="AP274" s="226"/>
      <c r="AQ274" s="226"/>
      <c r="AR274" s="226"/>
      <c r="AS274" s="226"/>
      <c r="AT274" s="226"/>
      <c r="AU274" s="226"/>
      <c r="AV274" s="226"/>
      <c r="AW274" s="226"/>
      <c r="AX274" s="226"/>
      <c r="AY274" s="226"/>
      <c r="AZ274" s="226"/>
      <c r="BA274" s="226"/>
      <c r="BB274" s="226"/>
      <c r="BC274" s="226"/>
      <c r="BD274" s="226"/>
      <c r="BE274" s="226"/>
      <c r="BF274" s="226"/>
      <c r="BG274" s="226"/>
      <c r="BH274" s="226"/>
      <c r="BI274" s="226"/>
      <c r="BJ274" s="226"/>
      <c r="BK274" s="226"/>
      <c r="BL274" s="226"/>
      <c r="BM274" s="226"/>
      <c r="BN274" s="226"/>
      <c r="BO274" s="226"/>
      <c r="BP274" s="226"/>
      <c r="BQ274" s="226"/>
      <c r="BR274" s="226"/>
      <c r="BS274" s="226"/>
      <c r="BT274" s="226"/>
      <c r="BU274" s="226"/>
      <c r="BV274" s="226"/>
      <c r="BW274" s="226"/>
      <c r="BX274" s="226"/>
      <c r="BY274" s="226"/>
      <c r="BZ274" s="226"/>
      <c r="CA274" s="226"/>
      <c r="CB274" s="226"/>
      <c r="CC274" s="226"/>
      <c r="CD274" s="226"/>
      <c r="CE274" s="226"/>
      <c r="CF274" s="226"/>
      <c r="CG274" s="226"/>
      <c r="CH274" s="226"/>
      <c r="CI274" s="226"/>
      <c r="CJ274" s="226"/>
      <c r="CK274" s="226"/>
      <c r="CL274" s="226"/>
      <c r="CM274" s="226"/>
      <c r="CN274" s="226"/>
      <c r="CO274" s="226"/>
      <c r="CP274" s="226"/>
      <c r="CQ274" s="226"/>
      <c r="CR274" s="226"/>
      <c r="CS274" s="226"/>
      <c r="CT274" s="226"/>
      <c r="CU274" s="226"/>
      <c r="CV274" s="226"/>
      <c r="CW274" s="226"/>
      <c r="CX274" s="226"/>
      <c r="CY274" s="226"/>
      <c r="CZ274" s="226"/>
      <c r="DA274" s="226"/>
      <c r="DB274" s="226"/>
      <c r="DC274" s="226"/>
      <c r="DD274" s="226"/>
      <c r="DE274" s="226"/>
      <c r="DF274" s="226"/>
      <c r="DG274" s="226"/>
      <c r="DH274" s="226"/>
      <c r="DI274" s="226"/>
      <c r="DJ274" s="226"/>
      <c r="DK274" s="226"/>
      <c r="DL274" s="226"/>
      <c r="DM274" s="226"/>
      <c r="DN274" s="226"/>
      <c r="DO274" s="226"/>
      <c r="DP274" s="226"/>
      <c r="DQ274" s="226"/>
      <c r="DR274" s="226"/>
      <c r="DS274" s="226"/>
      <c r="DT274" s="226"/>
      <c r="DU274" s="226"/>
      <c r="DV274" s="226"/>
      <c r="DW274" s="226"/>
      <c r="DX274" s="226"/>
      <c r="DY274" s="226"/>
      <c r="DZ274" s="226"/>
      <c r="EA274" s="226"/>
      <c r="EB274" s="226"/>
      <c r="EC274" s="226"/>
      <c r="ED274" s="226"/>
      <c r="EE274" s="226"/>
      <c r="EF274" s="226"/>
      <c r="EG274" s="226"/>
      <c r="EH274" s="226"/>
      <c r="EI274" s="226"/>
      <c r="EJ274" s="226"/>
      <c r="EK274" s="226"/>
      <c r="EL274" s="226"/>
      <c r="EM274" s="226"/>
      <c r="EN274" s="226"/>
      <c r="EO274" s="226"/>
      <c r="EP274" s="226"/>
      <c r="EQ274" s="226"/>
      <c r="ER274" s="226"/>
      <c r="ES274" s="226"/>
      <c r="ET274" s="226"/>
      <c r="EU274" s="226"/>
      <c r="EV274" s="226"/>
      <c r="EW274" s="226"/>
      <c r="EX274" s="226"/>
      <c r="EY274" s="226"/>
      <c r="EZ274" s="226"/>
      <c r="FA274" s="226"/>
    </row>
    <row r="275" spans="9:157" x14ac:dyDescent="0.25">
      <c r="I275" s="226"/>
      <c r="J275" s="226"/>
      <c r="K275" s="226"/>
      <c r="L275" s="226"/>
      <c r="M275" s="226"/>
      <c r="N275" s="226"/>
      <c r="O275" s="226"/>
      <c r="P275" s="226"/>
      <c r="Q275" s="226"/>
      <c r="R275" s="226"/>
      <c r="S275" s="226"/>
      <c r="T275" s="226"/>
      <c r="U275" s="226"/>
      <c r="V275" s="226"/>
      <c r="W275" s="226"/>
      <c r="X275" s="226"/>
      <c r="Y275" s="226"/>
      <c r="Z275" s="226"/>
      <c r="AA275" s="226"/>
      <c r="AB275" s="226"/>
      <c r="AC275" s="226"/>
      <c r="AD275" s="226"/>
      <c r="AE275" s="226"/>
      <c r="AF275" s="226"/>
      <c r="AG275" s="226"/>
      <c r="AH275" s="226"/>
      <c r="AI275" s="226"/>
      <c r="AJ275" s="226"/>
      <c r="AK275" s="226"/>
      <c r="AL275" s="226"/>
      <c r="AM275" s="226"/>
      <c r="AN275" s="226"/>
      <c r="AO275" s="226"/>
      <c r="AP275" s="226"/>
      <c r="AQ275" s="226"/>
      <c r="AR275" s="226"/>
      <c r="AS275" s="226"/>
      <c r="AT275" s="226"/>
      <c r="AU275" s="226"/>
      <c r="AV275" s="226"/>
      <c r="AW275" s="226"/>
      <c r="AX275" s="226"/>
      <c r="AY275" s="226"/>
      <c r="AZ275" s="226"/>
      <c r="BA275" s="226"/>
      <c r="BB275" s="226"/>
      <c r="BC275" s="226"/>
      <c r="BD275" s="226"/>
      <c r="BE275" s="226"/>
      <c r="BF275" s="226"/>
      <c r="BG275" s="226"/>
      <c r="BH275" s="226"/>
      <c r="BI275" s="226"/>
      <c r="BJ275" s="226"/>
      <c r="BK275" s="226"/>
      <c r="BL275" s="226"/>
      <c r="BM275" s="226"/>
      <c r="BN275" s="226"/>
      <c r="BO275" s="226"/>
      <c r="BP275" s="226"/>
      <c r="BQ275" s="226"/>
      <c r="BR275" s="226"/>
      <c r="BS275" s="226"/>
      <c r="BT275" s="226"/>
      <c r="BU275" s="226"/>
      <c r="BV275" s="226"/>
      <c r="BW275" s="226"/>
      <c r="BX275" s="226"/>
      <c r="BY275" s="226"/>
      <c r="BZ275" s="226"/>
      <c r="CA275" s="226"/>
      <c r="CB275" s="226"/>
      <c r="CC275" s="226"/>
      <c r="CD275" s="226"/>
      <c r="CE275" s="226"/>
      <c r="CF275" s="226"/>
      <c r="CG275" s="226"/>
      <c r="CH275" s="226"/>
      <c r="CI275" s="226"/>
      <c r="CJ275" s="226"/>
      <c r="CK275" s="226"/>
      <c r="CL275" s="226"/>
      <c r="CM275" s="226"/>
      <c r="CN275" s="226"/>
      <c r="CO275" s="226"/>
      <c r="CP275" s="226"/>
      <c r="CQ275" s="226"/>
      <c r="CR275" s="226"/>
      <c r="CS275" s="226"/>
      <c r="CT275" s="226"/>
      <c r="CU275" s="226"/>
      <c r="CV275" s="226"/>
      <c r="CW275" s="226"/>
      <c r="CX275" s="226"/>
      <c r="CY275" s="226"/>
      <c r="CZ275" s="226"/>
      <c r="DA275" s="226"/>
      <c r="DB275" s="226"/>
      <c r="DC275" s="226"/>
      <c r="DD275" s="226"/>
      <c r="DE275" s="226"/>
      <c r="DF275" s="226"/>
      <c r="DG275" s="226"/>
      <c r="DH275" s="226"/>
      <c r="DI275" s="226"/>
      <c r="DJ275" s="226"/>
      <c r="DK275" s="226"/>
      <c r="DL275" s="226"/>
      <c r="DM275" s="226"/>
      <c r="DN275" s="226"/>
      <c r="DO275" s="226"/>
      <c r="DP275" s="226"/>
      <c r="DQ275" s="226"/>
      <c r="DR275" s="226"/>
      <c r="DS275" s="226"/>
      <c r="DT275" s="226"/>
      <c r="DU275" s="226"/>
      <c r="DV275" s="226"/>
      <c r="DW275" s="226"/>
      <c r="DX275" s="226"/>
      <c r="DY275" s="226"/>
      <c r="DZ275" s="226"/>
      <c r="EA275" s="226"/>
      <c r="EB275" s="226"/>
      <c r="EC275" s="226"/>
      <c r="ED275" s="226"/>
      <c r="EE275" s="226"/>
      <c r="EF275" s="226"/>
      <c r="EG275" s="226"/>
      <c r="EH275" s="226"/>
      <c r="EI275" s="226"/>
      <c r="EJ275" s="226"/>
      <c r="EK275" s="226"/>
      <c r="EL275" s="226"/>
      <c r="EM275" s="226"/>
      <c r="EN275" s="226"/>
      <c r="EO275" s="226"/>
      <c r="EP275" s="226"/>
      <c r="EQ275" s="226"/>
      <c r="ER275" s="226"/>
      <c r="ES275" s="226"/>
      <c r="ET275" s="226"/>
      <c r="EU275" s="226"/>
      <c r="EV275" s="226"/>
      <c r="EW275" s="226"/>
      <c r="EX275" s="226"/>
      <c r="EY275" s="226"/>
      <c r="EZ275" s="226"/>
      <c r="FA275" s="226"/>
    </row>
    <row r="276" spans="9:157" x14ac:dyDescent="0.25">
      <c r="I276" s="226"/>
      <c r="J276" s="226"/>
      <c r="K276" s="226"/>
      <c r="L276" s="226"/>
      <c r="M276" s="226"/>
      <c r="N276" s="226"/>
      <c r="O276" s="226"/>
      <c r="P276" s="226"/>
      <c r="Q276" s="226"/>
      <c r="R276" s="226"/>
      <c r="S276" s="226"/>
      <c r="T276" s="226"/>
      <c r="U276" s="226"/>
      <c r="V276" s="226"/>
      <c r="W276" s="226"/>
      <c r="X276" s="226"/>
      <c r="Y276" s="226"/>
      <c r="Z276" s="226"/>
      <c r="AA276" s="226"/>
      <c r="AB276" s="226"/>
      <c r="AC276" s="226"/>
      <c r="AD276" s="226"/>
      <c r="AE276" s="226"/>
      <c r="AF276" s="226"/>
      <c r="AG276" s="226"/>
      <c r="AH276" s="226"/>
      <c r="AI276" s="226"/>
      <c r="AJ276" s="226"/>
      <c r="AK276" s="226"/>
      <c r="AL276" s="226"/>
      <c r="AM276" s="226"/>
      <c r="AN276" s="226"/>
      <c r="AO276" s="226"/>
      <c r="AP276" s="226"/>
      <c r="AQ276" s="226"/>
      <c r="AR276" s="226"/>
      <c r="AS276" s="226"/>
      <c r="AT276" s="226"/>
      <c r="AU276" s="226"/>
      <c r="AV276" s="226"/>
      <c r="AW276" s="226"/>
      <c r="AX276" s="226"/>
      <c r="AY276" s="226"/>
      <c r="AZ276" s="226"/>
      <c r="BA276" s="226"/>
      <c r="BB276" s="226"/>
      <c r="BC276" s="226"/>
      <c r="BD276" s="226"/>
      <c r="BE276" s="226"/>
      <c r="BF276" s="226"/>
      <c r="BG276" s="226"/>
      <c r="BH276" s="226"/>
      <c r="BI276" s="226"/>
      <c r="BJ276" s="226"/>
      <c r="BK276" s="226"/>
      <c r="BL276" s="226"/>
      <c r="BM276" s="226"/>
      <c r="BN276" s="226"/>
      <c r="BO276" s="226"/>
      <c r="BP276" s="226"/>
      <c r="BQ276" s="226"/>
      <c r="BR276" s="226"/>
      <c r="BS276" s="226"/>
      <c r="BT276" s="226"/>
      <c r="BU276" s="226"/>
      <c r="BV276" s="226"/>
      <c r="BW276" s="226"/>
      <c r="BX276" s="226"/>
      <c r="BY276" s="226"/>
      <c r="BZ276" s="226"/>
      <c r="CA276" s="226"/>
      <c r="CB276" s="226"/>
      <c r="CC276" s="226"/>
      <c r="CD276" s="226"/>
      <c r="CE276" s="226"/>
      <c r="CF276" s="226"/>
      <c r="CG276" s="226"/>
      <c r="CH276" s="226"/>
      <c r="CI276" s="226"/>
      <c r="CJ276" s="226"/>
      <c r="CK276" s="226"/>
      <c r="CL276" s="226"/>
      <c r="CM276" s="226"/>
      <c r="CN276" s="226"/>
      <c r="CO276" s="226"/>
      <c r="CP276" s="226"/>
      <c r="CQ276" s="226"/>
      <c r="CR276" s="226"/>
      <c r="CS276" s="226"/>
      <c r="CT276" s="226"/>
      <c r="CU276" s="226"/>
      <c r="CV276" s="226"/>
      <c r="CW276" s="226"/>
      <c r="CX276" s="226"/>
      <c r="CY276" s="226"/>
      <c r="CZ276" s="226"/>
      <c r="DA276" s="226"/>
      <c r="DB276" s="226"/>
      <c r="DC276" s="226"/>
      <c r="DD276" s="226"/>
      <c r="DE276" s="226"/>
      <c r="DF276" s="226"/>
      <c r="DG276" s="226"/>
      <c r="DH276" s="226"/>
      <c r="DI276" s="226"/>
      <c r="DJ276" s="226"/>
      <c r="DK276" s="226"/>
      <c r="DL276" s="226"/>
      <c r="DM276" s="226"/>
      <c r="DN276" s="226"/>
      <c r="DO276" s="226"/>
      <c r="DP276" s="226"/>
      <c r="DQ276" s="226"/>
      <c r="DR276" s="226"/>
      <c r="DS276" s="226"/>
      <c r="DT276" s="226"/>
      <c r="DU276" s="226"/>
      <c r="DV276" s="226"/>
      <c r="DW276" s="226"/>
      <c r="DX276" s="226"/>
      <c r="DY276" s="226"/>
      <c r="DZ276" s="226"/>
      <c r="EA276" s="226"/>
      <c r="EB276" s="226"/>
      <c r="EC276" s="226"/>
      <c r="ED276" s="226"/>
      <c r="EE276" s="226"/>
      <c r="EF276" s="226"/>
      <c r="EG276" s="226"/>
      <c r="EH276" s="226"/>
      <c r="EI276" s="226"/>
      <c r="EJ276" s="226"/>
      <c r="EK276" s="226"/>
      <c r="EL276" s="226"/>
      <c r="EM276" s="226"/>
      <c r="EN276" s="226"/>
      <c r="EO276" s="226"/>
      <c r="EP276" s="226"/>
      <c r="EQ276" s="226"/>
      <c r="ER276" s="226"/>
      <c r="ES276" s="226"/>
      <c r="ET276" s="226"/>
      <c r="EU276" s="226"/>
      <c r="EV276" s="226"/>
      <c r="EW276" s="226"/>
      <c r="EX276" s="226"/>
      <c r="EY276" s="226"/>
      <c r="EZ276" s="226"/>
      <c r="FA276" s="226"/>
    </row>
    <row r="277" spans="9:157" x14ac:dyDescent="0.25">
      <c r="I277" s="226"/>
      <c r="J277" s="226"/>
      <c r="K277" s="226"/>
      <c r="L277" s="226"/>
      <c r="M277" s="226"/>
      <c r="N277" s="226"/>
      <c r="O277" s="226"/>
      <c r="P277" s="226"/>
      <c r="Q277" s="226"/>
      <c r="R277" s="226"/>
      <c r="S277" s="226"/>
      <c r="T277" s="226"/>
      <c r="U277" s="226"/>
      <c r="V277" s="226"/>
      <c r="W277" s="226"/>
      <c r="X277" s="226"/>
      <c r="Y277" s="226"/>
      <c r="Z277" s="226"/>
      <c r="AA277" s="226"/>
      <c r="AB277" s="226"/>
      <c r="AC277" s="226"/>
      <c r="AD277" s="226"/>
      <c r="AE277" s="226"/>
      <c r="AF277" s="226"/>
      <c r="AG277" s="226"/>
      <c r="AH277" s="226"/>
      <c r="AI277" s="226"/>
      <c r="AJ277" s="226"/>
      <c r="AK277" s="226"/>
      <c r="AL277" s="226"/>
      <c r="AM277" s="226"/>
      <c r="AN277" s="226"/>
      <c r="AO277" s="226"/>
      <c r="AP277" s="226"/>
      <c r="AQ277" s="226"/>
      <c r="AR277" s="226"/>
      <c r="AS277" s="226"/>
      <c r="AT277" s="226"/>
      <c r="AU277" s="226"/>
      <c r="AV277" s="226"/>
      <c r="AW277" s="226"/>
      <c r="AX277" s="226"/>
      <c r="AY277" s="226"/>
      <c r="AZ277" s="226"/>
      <c r="BA277" s="226"/>
      <c r="BB277" s="226"/>
      <c r="BC277" s="226"/>
      <c r="BD277" s="226"/>
      <c r="BE277" s="226"/>
      <c r="BF277" s="226"/>
      <c r="BG277" s="226"/>
      <c r="BH277" s="226"/>
      <c r="BI277" s="226"/>
      <c r="BJ277" s="226"/>
      <c r="BK277" s="226"/>
      <c r="BL277" s="226"/>
      <c r="BM277" s="226"/>
      <c r="BN277" s="226"/>
      <c r="BO277" s="226"/>
      <c r="BP277" s="226"/>
      <c r="BQ277" s="226"/>
      <c r="BR277" s="226"/>
      <c r="BS277" s="226"/>
      <c r="BT277" s="226"/>
      <c r="BU277" s="226"/>
      <c r="BV277" s="226"/>
      <c r="BW277" s="226"/>
      <c r="BX277" s="226"/>
      <c r="BY277" s="226"/>
      <c r="BZ277" s="226"/>
      <c r="CA277" s="226"/>
      <c r="CB277" s="226"/>
      <c r="CC277" s="226"/>
      <c r="CD277" s="226"/>
      <c r="CE277" s="226"/>
      <c r="CF277" s="226"/>
      <c r="CG277" s="226"/>
      <c r="CH277" s="226"/>
      <c r="CI277" s="226"/>
      <c r="CJ277" s="226"/>
      <c r="CK277" s="226"/>
      <c r="CL277" s="226"/>
      <c r="CM277" s="226"/>
      <c r="CN277" s="226"/>
      <c r="CO277" s="226"/>
      <c r="CP277" s="226"/>
      <c r="CQ277" s="226"/>
      <c r="CR277" s="226"/>
      <c r="CS277" s="226"/>
      <c r="CT277" s="226"/>
      <c r="CU277" s="226"/>
      <c r="CV277" s="226"/>
      <c r="CW277" s="226"/>
      <c r="CX277" s="226"/>
      <c r="CY277" s="226"/>
      <c r="CZ277" s="226"/>
      <c r="DA277" s="226"/>
      <c r="DB277" s="226"/>
      <c r="DC277" s="226"/>
      <c r="DD277" s="226"/>
      <c r="DE277" s="226"/>
      <c r="DF277" s="226"/>
      <c r="DG277" s="226"/>
      <c r="DH277" s="226"/>
      <c r="DI277" s="226"/>
      <c r="DJ277" s="226"/>
      <c r="DK277" s="226"/>
      <c r="DL277" s="226"/>
      <c r="DM277" s="226"/>
      <c r="DN277" s="226"/>
      <c r="DO277" s="226"/>
      <c r="DP277" s="226"/>
      <c r="DQ277" s="226"/>
      <c r="DR277" s="226"/>
      <c r="DS277" s="226"/>
      <c r="DT277" s="226"/>
      <c r="DU277" s="226"/>
      <c r="DV277" s="226"/>
      <c r="DW277" s="226"/>
      <c r="DX277" s="226"/>
      <c r="DY277" s="226"/>
      <c r="DZ277" s="226"/>
      <c r="EA277" s="226"/>
      <c r="EB277" s="226"/>
      <c r="EC277" s="226"/>
      <c r="ED277" s="226"/>
      <c r="EE277" s="226"/>
      <c r="EF277" s="226"/>
      <c r="EG277" s="226"/>
      <c r="EH277" s="226"/>
      <c r="EI277" s="226"/>
      <c r="EJ277" s="226"/>
      <c r="EK277" s="226"/>
      <c r="EL277" s="226"/>
      <c r="EM277" s="226"/>
      <c r="EN277" s="226"/>
      <c r="EO277" s="226"/>
      <c r="EP277" s="226"/>
      <c r="EQ277" s="226"/>
      <c r="ER277" s="226"/>
      <c r="ES277" s="226"/>
      <c r="ET277" s="226"/>
      <c r="EU277" s="226"/>
      <c r="EV277" s="226"/>
      <c r="EW277" s="226"/>
      <c r="EX277" s="226"/>
      <c r="EY277" s="226"/>
      <c r="EZ277" s="226"/>
      <c r="FA277" s="226"/>
    </row>
    <row r="278" spans="9:157" x14ac:dyDescent="0.25">
      <c r="I278" s="226"/>
      <c r="J278" s="226"/>
      <c r="K278" s="226"/>
      <c r="L278" s="226"/>
      <c r="M278" s="226"/>
      <c r="N278" s="226"/>
      <c r="O278" s="226"/>
      <c r="P278" s="226"/>
      <c r="Q278" s="226"/>
      <c r="R278" s="226"/>
      <c r="S278" s="226"/>
      <c r="T278" s="226"/>
      <c r="U278" s="226"/>
      <c r="V278" s="226"/>
      <c r="W278" s="226"/>
      <c r="X278" s="226"/>
      <c r="Y278" s="226"/>
      <c r="Z278" s="226"/>
      <c r="AA278" s="226"/>
      <c r="AB278" s="226"/>
      <c r="AC278" s="226"/>
      <c r="AD278" s="226"/>
      <c r="AE278" s="226"/>
      <c r="AF278" s="226"/>
      <c r="AG278" s="226"/>
      <c r="AH278" s="226"/>
      <c r="AI278" s="226"/>
      <c r="AJ278" s="226"/>
      <c r="AK278" s="226"/>
      <c r="AL278" s="226"/>
      <c r="AM278" s="226"/>
      <c r="AN278" s="226"/>
      <c r="AO278" s="226"/>
      <c r="AP278" s="226"/>
      <c r="AQ278" s="226"/>
      <c r="AR278" s="226"/>
      <c r="AS278" s="226"/>
      <c r="AT278" s="226"/>
      <c r="AU278" s="226"/>
      <c r="AV278" s="226"/>
      <c r="AW278" s="226"/>
      <c r="AX278" s="226"/>
      <c r="AY278" s="226"/>
      <c r="AZ278" s="226"/>
      <c r="BA278" s="226"/>
      <c r="BB278" s="226"/>
      <c r="BC278" s="226"/>
      <c r="BD278" s="226"/>
      <c r="BE278" s="226"/>
      <c r="BF278" s="226"/>
      <c r="BG278" s="226"/>
      <c r="BH278" s="226"/>
      <c r="BI278" s="226"/>
      <c r="BJ278" s="226"/>
      <c r="BK278" s="226"/>
      <c r="BL278" s="226"/>
      <c r="BM278" s="226"/>
      <c r="BN278" s="226"/>
      <c r="BO278" s="226"/>
      <c r="BP278" s="226"/>
      <c r="BQ278" s="226"/>
      <c r="BR278" s="226"/>
      <c r="BS278" s="226"/>
      <c r="BT278" s="226"/>
      <c r="BU278" s="226"/>
      <c r="BV278" s="226"/>
      <c r="BW278" s="226"/>
      <c r="BX278" s="226"/>
      <c r="BY278" s="226"/>
      <c r="BZ278" s="226"/>
      <c r="CA278" s="226"/>
      <c r="CB278" s="226"/>
      <c r="CC278" s="226"/>
      <c r="CD278" s="226"/>
      <c r="CE278" s="226"/>
      <c r="CF278" s="226"/>
      <c r="CG278" s="226"/>
      <c r="CH278" s="226"/>
      <c r="CI278" s="226"/>
      <c r="CJ278" s="226"/>
      <c r="CK278" s="226"/>
      <c r="CL278" s="226"/>
      <c r="CM278" s="226"/>
      <c r="CN278" s="226"/>
      <c r="CO278" s="226"/>
      <c r="CP278" s="226"/>
      <c r="CQ278" s="226"/>
      <c r="CR278" s="226"/>
      <c r="CS278" s="226"/>
      <c r="CT278" s="226"/>
      <c r="CU278" s="226"/>
      <c r="CV278" s="226"/>
      <c r="CW278" s="226"/>
      <c r="CX278" s="226"/>
      <c r="CY278" s="226"/>
      <c r="CZ278" s="226"/>
      <c r="DA278" s="226"/>
      <c r="DB278" s="226"/>
      <c r="DC278" s="226"/>
      <c r="DD278" s="226"/>
      <c r="DE278" s="226"/>
      <c r="DF278" s="226"/>
      <c r="DG278" s="226"/>
      <c r="DH278" s="226"/>
      <c r="DI278" s="226"/>
      <c r="DJ278" s="226"/>
      <c r="DK278" s="226"/>
      <c r="DL278" s="226"/>
      <c r="DM278" s="226"/>
      <c r="DN278" s="226"/>
      <c r="DO278" s="226"/>
      <c r="DP278" s="226"/>
      <c r="DQ278" s="226"/>
      <c r="DR278" s="226"/>
      <c r="DS278" s="226"/>
      <c r="DT278" s="226"/>
      <c r="DU278" s="226"/>
      <c r="DV278" s="226"/>
      <c r="DW278" s="226"/>
      <c r="DX278" s="226"/>
      <c r="DY278" s="226"/>
      <c r="DZ278" s="226"/>
      <c r="EA278" s="226"/>
      <c r="EB278" s="226"/>
      <c r="EC278" s="226"/>
      <c r="ED278" s="226"/>
      <c r="EE278" s="226"/>
      <c r="EF278" s="226"/>
      <c r="EG278" s="226"/>
      <c r="EH278" s="226"/>
      <c r="EI278" s="226"/>
      <c r="EJ278" s="226"/>
      <c r="EK278" s="226"/>
      <c r="EL278" s="226"/>
      <c r="EM278" s="226"/>
      <c r="EN278" s="226"/>
      <c r="EO278" s="226"/>
      <c r="EP278" s="226"/>
      <c r="EQ278" s="226"/>
      <c r="ER278" s="226"/>
      <c r="ES278" s="226"/>
      <c r="ET278" s="226"/>
      <c r="EU278" s="226"/>
      <c r="EV278" s="226"/>
      <c r="EW278" s="226"/>
      <c r="EX278" s="226"/>
      <c r="EY278" s="226"/>
      <c r="EZ278" s="226"/>
      <c r="FA278" s="226"/>
    </row>
    <row r="279" spans="9:157" x14ac:dyDescent="0.25">
      <c r="I279" s="226"/>
      <c r="J279" s="226"/>
      <c r="K279" s="226"/>
      <c r="L279" s="226"/>
      <c r="M279" s="226"/>
      <c r="N279" s="226"/>
      <c r="O279" s="226"/>
      <c r="P279" s="226"/>
      <c r="Q279" s="226"/>
      <c r="R279" s="226"/>
      <c r="S279" s="226"/>
      <c r="T279" s="226"/>
      <c r="U279" s="226"/>
      <c r="V279" s="226"/>
      <c r="W279" s="226"/>
      <c r="X279" s="226"/>
      <c r="Y279" s="226"/>
      <c r="Z279" s="226"/>
      <c r="AA279" s="226"/>
      <c r="AB279" s="226"/>
      <c r="AC279" s="226"/>
      <c r="AD279" s="226"/>
      <c r="AE279" s="226"/>
      <c r="AF279" s="226"/>
      <c r="AG279" s="226"/>
      <c r="AH279" s="226"/>
      <c r="AI279" s="226"/>
      <c r="AJ279" s="226"/>
      <c r="AK279" s="226"/>
      <c r="AL279" s="226"/>
      <c r="AM279" s="226"/>
      <c r="AN279" s="226"/>
      <c r="AO279" s="226"/>
      <c r="AP279" s="226"/>
      <c r="AQ279" s="226"/>
      <c r="AR279" s="226"/>
      <c r="AS279" s="226"/>
      <c r="AT279" s="226"/>
      <c r="AU279" s="226"/>
      <c r="AV279" s="226"/>
      <c r="AW279" s="226"/>
      <c r="AX279" s="226"/>
      <c r="AY279" s="226"/>
      <c r="AZ279" s="226"/>
      <c r="BA279" s="226"/>
      <c r="BB279" s="226"/>
      <c r="BC279" s="226"/>
      <c r="BD279" s="226"/>
      <c r="BE279" s="226"/>
      <c r="BF279" s="226"/>
      <c r="BG279" s="226"/>
      <c r="BH279" s="226"/>
      <c r="BI279" s="226"/>
      <c r="BJ279" s="226"/>
      <c r="BK279" s="226"/>
      <c r="BL279" s="226"/>
      <c r="BM279" s="226"/>
      <c r="BN279" s="226"/>
      <c r="BO279" s="226"/>
      <c r="BP279" s="226"/>
      <c r="BQ279" s="226"/>
      <c r="BR279" s="226"/>
      <c r="BS279" s="226"/>
      <c r="BT279" s="226"/>
      <c r="BU279" s="226"/>
      <c r="BV279" s="226"/>
      <c r="BW279" s="226"/>
      <c r="BX279" s="226"/>
      <c r="BY279" s="226"/>
      <c r="BZ279" s="226"/>
      <c r="CA279" s="226"/>
      <c r="CB279" s="226"/>
      <c r="CC279" s="226"/>
      <c r="CD279" s="226"/>
      <c r="CE279" s="226"/>
      <c r="CF279" s="226"/>
      <c r="CG279" s="226"/>
      <c r="CH279" s="226"/>
      <c r="CI279" s="226"/>
      <c r="CJ279" s="226"/>
      <c r="CK279" s="226"/>
      <c r="CL279" s="226"/>
      <c r="CM279" s="226"/>
      <c r="CN279" s="226"/>
      <c r="CO279" s="226"/>
      <c r="CP279" s="226"/>
      <c r="CQ279" s="226"/>
      <c r="CR279" s="226"/>
      <c r="CS279" s="226"/>
      <c r="CT279" s="226"/>
      <c r="CU279" s="226"/>
      <c r="CV279" s="226"/>
      <c r="CW279" s="226"/>
      <c r="CX279" s="226"/>
      <c r="CY279" s="226"/>
      <c r="CZ279" s="226"/>
      <c r="DA279" s="226"/>
      <c r="DB279" s="226"/>
      <c r="DC279" s="226"/>
      <c r="DD279" s="226"/>
      <c r="DE279" s="226"/>
      <c r="DF279" s="226"/>
      <c r="DG279" s="226"/>
      <c r="DH279" s="226"/>
      <c r="DI279" s="226"/>
      <c r="DJ279" s="226"/>
      <c r="DK279" s="226"/>
      <c r="DL279" s="226"/>
      <c r="DM279" s="226"/>
      <c r="DN279" s="226"/>
      <c r="DO279" s="226"/>
      <c r="DP279" s="226"/>
      <c r="DQ279" s="226"/>
      <c r="DR279" s="226"/>
      <c r="DS279" s="226"/>
      <c r="DT279" s="226"/>
      <c r="DU279" s="226"/>
      <c r="DV279" s="226"/>
      <c r="DW279" s="226"/>
      <c r="DX279" s="226"/>
      <c r="DY279" s="226"/>
      <c r="DZ279" s="226"/>
      <c r="EA279" s="226"/>
      <c r="EB279" s="226"/>
      <c r="EC279" s="226"/>
      <c r="ED279" s="226"/>
      <c r="EE279" s="226"/>
      <c r="EF279" s="226"/>
      <c r="EG279" s="226"/>
      <c r="EH279" s="226"/>
      <c r="EI279" s="226"/>
      <c r="EJ279" s="226"/>
      <c r="EK279" s="226"/>
      <c r="EL279" s="226"/>
      <c r="EM279" s="226"/>
      <c r="EN279" s="226"/>
      <c r="EO279" s="226"/>
      <c r="EP279" s="226"/>
      <c r="EQ279" s="226"/>
      <c r="ER279" s="226"/>
      <c r="ES279" s="226"/>
      <c r="ET279" s="226"/>
      <c r="EU279" s="226"/>
      <c r="EV279" s="226"/>
      <c r="EW279" s="226"/>
      <c r="EX279" s="226"/>
      <c r="EY279" s="226"/>
      <c r="EZ279" s="226"/>
      <c r="FA279" s="226"/>
    </row>
    <row r="280" spans="9:157" x14ac:dyDescent="0.25">
      <c r="I280" s="226"/>
      <c r="J280" s="226"/>
      <c r="K280" s="226"/>
      <c r="L280" s="226"/>
      <c r="M280" s="226"/>
      <c r="N280" s="226"/>
      <c r="O280" s="226"/>
      <c r="P280" s="226"/>
      <c r="Q280" s="226"/>
      <c r="R280" s="226"/>
      <c r="S280" s="226"/>
      <c r="T280" s="226"/>
      <c r="U280" s="226"/>
      <c r="V280" s="226"/>
      <c r="W280" s="226"/>
      <c r="X280" s="226"/>
      <c r="Y280" s="226"/>
      <c r="Z280" s="226"/>
      <c r="AA280" s="226"/>
      <c r="AB280" s="226"/>
      <c r="AC280" s="226"/>
      <c r="AD280" s="226"/>
      <c r="AE280" s="226"/>
      <c r="AF280" s="226"/>
      <c r="AG280" s="226"/>
      <c r="AH280" s="226"/>
      <c r="AI280" s="226"/>
      <c r="AJ280" s="226"/>
      <c r="AK280" s="226"/>
      <c r="AL280" s="226"/>
      <c r="AM280" s="226"/>
      <c r="AN280" s="226"/>
      <c r="AO280" s="226"/>
      <c r="AP280" s="226"/>
      <c r="AQ280" s="226"/>
      <c r="AR280" s="226"/>
      <c r="AS280" s="226"/>
      <c r="AT280" s="226"/>
      <c r="AU280" s="226"/>
      <c r="AV280" s="226"/>
      <c r="AW280" s="226"/>
      <c r="AX280" s="226"/>
      <c r="AY280" s="226"/>
      <c r="AZ280" s="226"/>
      <c r="BA280" s="226"/>
      <c r="BB280" s="226"/>
      <c r="BC280" s="226"/>
      <c r="BD280" s="226"/>
      <c r="BE280" s="226"/>
      <c r="BF280" s="226"/>
      <c r="BG280" s="226"/>
      <c r="BH280" s="226"/>
      <c r="BI280" s="226"/>
      <c r="BJ280" s="226"/>
      <c r="BK280" s="226"/>
      <c r="BL280" s="226"/>
      <c r="BM280" s="226"/>
      <c r="BN280" s="226"/>
      <c r="BO280" s="226"/>
      <c r="BP280" s="226"/>
      <c r="BQ280" s="226"/>
      <c r="BR280" s="226"/>
      <c r="BS280" s="226"/>
      <c r="BT280" s="226"/>
      <c r="BU280" s="226"/>
      <c r="BV280" s="226"/>
      <c r="BW280" s="226"/>
      <c r="BX280" s="226"/>
      <c r="BY280" s="226"/>
      <c r="BZ280" s="226"/>
      <c r="CA280" s="226"/>
      <c r="CB280" s="226"/>
      <c r="CC280" s="226"/>
      <c r="CD280" s="226"/>
      <c r="CE280" s="226"/>
      <c r="CF280" s="226"/>
      <c r="CG280" s="226"/>
      <c r="CH280" s="226"/>
      <c r="CI280" s="226"/>
      <c r="CJ280" s="226"/>
      <c r="CK280" s="226"/>
      <c r="CL280" s="226"/>
      <c r="CM280" s="226"/>
      <c r="CN280" s="226"/>
      <c r="CO280" s="226"/>
      <c r="CP280" s="226"/>
      <c r="CQ280" s="226"/>
      <c r="CR280" s="226"/>
      <c r="CS280" s="226"/>
      <c r="CT280" s="226"/>
      <c r="CU280" s="226"/>
      <c r="CV280" s="226"/>
      <c r="CW280" s="226"/>
      <c r="CX280" s="226"/>
      <c r="CY280" s="226"/>
      <c r="CZ280" s="226"/>
      <c r="DA280" s="226"/>
      <c r="DB280" s="226"/>
      <c r="DC280" s="226"/>
      <c r="DD280" s="226"/>
      <c r="DE280" s="226"/>
      <c r="DF280" s="226"/>
      <c r="DG280" s="226"/>
      <c r="DH280" s="226"/>
      <c r="DI280" s="226"/>
      <c r="DJ280" s="226"/>
      <c r="DK280" s="226"/>
      <c r="DL280" s="226"/>
      <c r="DM280" s="226"/>
      <c r="DN280" s="226"/>
      <c r="DO280" s="226"/>
      <c r="DP280" s="226"/>
      <c r="DQ280" s="226"/>
      <c r="DR280" s="226"/>
      <c r="DS280" s="226"/>
      <c r="DT280" s="226"/>
      <c r="DU280" s="226"/>
      <c r="DV280" s="226"/>
      <c r="DW280" s="226"/>
      <c r="DX280" s="226"/>
      <c r="DY280" s="226"/>
      <c r="DZ280" s="226"/>
      <c r="EA280" s="226"/>
      <c r="EB280" s="226"/>
      <c r="EC280" s="226"/>
      <c r="ED280" s="226"/>
      <c r="EE280" s="226"/>
      <c r="EF280" s="226"/>
      <c r="EG280" s="226"/>
      <c r="EH280" s="226"/>
      <c r="EI280" s="226"/>
      <c r="EJ280" s="226"/>
      <c r="EK280" s="226"/>
      <c r="EL280" s="226"/>
      <c r="EM280" s="226"/>
      <c r="EN280" s="226"/>
      <c r="EO280" s="226"/>
      <c r="EP280" s="226"/>
      <c r="EQ280" s="226"/>
      <c r="ER280" s="226"/>
      <c r="ES280" s="226"/>
      <c r="ET280" s="226"/>
      <c r="EU280" s="226"/>
      <c r="EV280" s="226"/>
      <c r="EW280" s="226"/>
      <c r="EX280" s="226"/>
      <c r="EY280" s="226"/>
      <c r="EZ280" s="226"/>
      <c r="FA280" s="226"/>
    </row>
    <row r="281" spans="9:157" x14ac:dyDescent="0.25">
      <c r="I281" s="226"/>
      <c r="J281" s="226"/>
      <c r="K281" s="226"/>
      <c r="L281" s="226"/>
      <c r="M281" s="226"/>
      <c r="N281" s="226"/>
      <c r="O281" s="226"/>
      <c r="P281" s="226"/>
      <c r="Q281" s="226"/>
      <c r="R281" s="226"/>
      <c r="S281" s="226"/>
      <c r="T281" s="226"/>
      <c r="U281" s="226"/>
      <c r="V281" s="226"/>
      <c r="W281" s="226"/>
      <c r="X281" s="226"/>
      <c r="Y281" s="226"/>
      <c r="Z281" s="226"/>
      <c r="AA281" s="226"/>
      <c r="AB281" s="226"/>
      <c r="AC281" s="226"/>
      <c r="AD281" s="226"/>
      <c r="AE281" s="226"/>
      <c r="AF281" s="226"/>
      <c r="AG281" s="226"/>
      <c r="AH281" s="226"/>
      <c r="AI281" s="226"/>
      <c r="AJ281" s="226"/>
      <c r="AK281" s="226"/>
      <c r="AL281" s="226"/>
      <c r="AM281" s="226"/>
      <c r="AN281" s="226"/>
      <c r="AO281" s="226"/>
      <c r="AP281" s="226"/>
      <c r="AQ281" s="226"/>
      <c r="AR281" s="226"/>
      <c r="AS281" s="226"/>
      <c r="AT281" s="226"/>
      <c r="AU281" s="226"/>
      <c r="AV281" s="226"/>
      <c r="AW281" s="226"/>
      <c r="AX281" s="226"/>
      <c r="AY281" s="226"/>
      <c r="AZ281" s="226"/>
      <c r="BA281" s="226"/>
      <c r="BB281" s="226"/>
      <c r="BC281" s="226"/>
      <c r="BD281" s="226"/>
      <c r="BE281" s="226"/>
      <c r="BF281" s="226"/>
      <c r="BG281" s="226"/>
      <c r="BH281" s="226"/>
      <c r="BI281" s="226"/>
      <c r="BJ281" s="226"/>
      <c r="BK281" s="226"/>
      <c r="BL281" s="226"/>
      <c r="BM281" s="226"/>
      <c r="BN281" s="226"/>
      <c r="BO281" s="226"/>
      <c r="BP281" s="226"/>
      <c r="BQ281" s="226"/>
      <c r="BR281" s="226"/>
      <c r="BS281" s="226"/>
      <c r="BT281" s="226"/>
      <c r="BU281" s="226"/>
      <c r="BV281" s="226"/>
      <c r="BW281" s="226"/>
      <c r="BX281" s="226"/>
      <c r="BY281" s="226"/>
      <c r="BZ281" s="226"/>
      <c r="CA281" s="226"/>
      <c r="CB281" s="226"/>
      <c r="CC281" s="226"/>
      <c r="CD281" s="226"/>
      <c r="CE281" s="226"/>
      <c r="CF281" s="226"/>
      <c r="CG281" s="226"/>
      <c r="CH281" s="226"/>
      <c r="CI281" s="226"/>
      <c r="CJ281" s="226"/>
      <c r="CK281" s="226"/>
      <c r="CL281" s="226"/>
      <c r="CM281" s="226"/>
      <c r="CN281" s="226"/>
      <c r="CO281" s="226"/>
      <c r="CP281" s="226"/>
      <c r="CQ281" s="226"/>
      <c r="CR281" s="226"/>
      <c r="CS281" s="226"/>
      <c r="CT281" s="226"/>
      <c r="CU281" s="226"/>
      <c r="CV281" s="226"/>
      <c r="CW281" s="226"/>
      <c r="CX281" s="226"/>
      <c r="CY281" s="226"/>
      <c r="CZ281" s="226"/>
      <c r="DA281" s="226"/>
      <c r="DB281" s="226"/>
      <c r="DC281" s="226"/>
      <c r="DD281" s="226"/>
      <c r="DE281" s="226"/>
      <c r="DF281" s="226"/>
      <c r="DG281" s="226"/>
      <c r="DH281" s="226"/>
      <c r="DI281" s="226"/>
      <c r="DJ281" s="226"/>
      <c r="DK281" s="226"/>
      <c r="DL281" s="226"/>
      <c r="DM281" s="226"/>
      <c r="DN281" s="226"/>
      <c r="DO281" s="226"/>
      <c r="DP281" s="226"/>
      <c r="DQ281" s="226"/>
      <c r="DR281" s="226"/>
      <c r="DS281" s="226"/>
      <c r="DT281" s="226"/>
      <c r="DU281" s="226"/>
      <c r="DV281" s="226"/>
      <c r="DW281" s="226"/>
      <c r="DX281" s="226"/>
      <c r="DY281" s="226"/>
      <c r="DZ281" s="226"/>
      <c r="EA281" s="226"/>
      <c r="EB281" s="226"/>
      <c r="EC281" s="226"/>
      <c r="ED281" s="226"/>
      <c r="EE281" s="226"/>
      <c r="EF281" s="226"/>
      <c r="EG281" s="226"/>
      <c r="EH281" s="226"/>
      <c r="EI281" s="226"/>
      <c r="EJ281" s="226"/>
      <c r="EK281" s="226"/>
      <c r="EL281" s="226"/>
      <c r="EM281" s="226"/>
      <c r="EN281" s="226"/>
      <c r="EO281" s="226"/>
      <c r="EP281" s="226"/>
      <c r="EQ281" s="226"/>
      <c r="ER281" s="226"/>
      <c r="ES281" s="226"/>
      <c r="ET281" s="226"/>
      <c r="EU281" s="226"/>
      <c r="EV281" s="226"/>
      <c r="EW281" s="226"/>
      <c r="EX281" s="226"/>
      <c r="EY281" s="226"/>
      <c r="EZ281" s="226"/>
      <c r="FA281" s="226"/>
    </row>
    <row r="282" spans="9:157" x14ac:dyDescent="0.25">
      <c r="I282" s="226"/>
      <c r="J282" s="226"/>
      <c r="K282" s="226"/>
      <c r="L282" s="226"/>
      <c r="M282" s="226"/>
      <c r="N282" s="226"/>
      <c r="O282" s="226"/>
      <c r="P282" s="226"/>
      <c r="Q282" s="226"/>
      <c r="R282" s="226"/>
      <c r="S282" s="226"/>
      <c r="T282" s="226"/>
      <c r="U282" s="226"/>
      <c r="V282" s="226"/>
      <c r="W282" s="226"/>
      <c r="X282" s="226"/>
      <c r="Y282" s="226"/>
      <c r="Z282" s="226"/>
      <c r="AA282" s="226"/>
      <c r="AB282" s="226"/>
      <c r="AC282" s="226"/>
      <c r="AD282" s="226"/>
      <c r="AE282" s="226"/>
      <c r="AF282" s="226"/>
      <c r="AG282" s="226"/>
      <c r="AH282" s="226"/>
      <c r="AI282" s="226"/>
      <c r="AJ282" s="226"/>
      <c r="AK282" s="226"/>
      <c r="AL282" s="226"/>
      <c r="AM282" s="226"/>
      <c r="AN282" s="226"/>
      <c r="AO282" s="226"/>
      <c r="AP282" s="226"/>
      <c r="AQ282" s="226"/>
      <c r="AR282" s="226"/>
      <c r="AS282" s="226"/>
      <c r="AT282" s="226"/>
      <c r="AU282" s="226"/>
      <c r="AV282" s="226"/>
      <c r="AW282" s="226"/>
      <c r="AX282" s="226"/>
      <c r="AY282" s="226"/>
      <c r="AZ282" s="226"/>
      <c r="BA282" s="226"/>
      <c r="BB282" s="226"/>
      <c r="BC282" s="226"/>
      <c r="BD282" s="226"/>
      <c r="BE282" s="226"/>
      <c r="BF282" s="226"/>
      <c r="BG282" s="226"/>
      <c r="BH282" s="226"/>
      <c r="BI282" s="226"/>
      <c r="BJ282" s="226"/>
      <c r="BK282" s="226"/>
      <c r="BL282" s="226"/>
      <c r="BM282" s="226"/>
      <c r="BN282" s="226"/>
      <c r="BO282" s="226"/>
      <c r="BP282" s="226"/>
      <c r="BQ282" s="226"/>
      <c r="BR282" s="226"/>
      <c r="BS282" s="226"/>
      <c r="BT282" s="226"/>
      <c r="BU282" s="226"/>
      <c r="BV282" s="226"/>
      <c r="BW282" s="226"/>
      <c r="BX282" s="226"/>
      <c r="BY282" s="226"/>
      <c r="BZ282" s="226"/>
      <c r="CA282" s="226"/>
      <c r="CB282" s="226"/>
      <c r="CC282" s="226"/>
      <c r="CD282" s="226"/>
      <c r="CE282" s="226"/>
      <c r="CF282" s="226"/>
      <c r="CG282" s="226"/>
      <c r="CH282" s="226"/>
      <c r="CI282" s="226"/>
      <c r="CJ282" s="226"/>
      <c r="CK282" s="226"/>
      <c r="CL282" s="226"/>
      <c r="CM282" s="226"/>
      <c r="CN282" s="226"/>
      <c r="CO282" s="226"/>
      <c r="CP282" s="226"/>
      <c r="CQ282" s="226"/>
      <c r="CR282" s="226"/>
      <c r="CS282" s="226"/>
      <c r="CT282" s="226"/>
      <c r="CU282" s="226"/>
      <c r="CV282" s="226"/>
      <c r="CW282" s="226"/>
      <c r="CX282" s="226"/>
      <c r="CY282" s="226"/>
      <c r="CZ282" s="226"/>
      <c r="DA282" s="226"/>
      <c r="DB282" s="226"/>
      <c r="DC282" s="226"/>
      <c r="DD282" s="226"/>
      <c r="DE282" s="226"/>
      <c r="DF282" s="226"/>
      <c r="DG282" s="226"/>
      <c r="DH282" s="226"/>
      <c r="DI282" s="226"/>
      <c r="DJ282" s="226"/>
      <c r="DK282" s="226"/>
      <c r="DL282" s="226"/>
      <c r="DM282" s="226"/>
      <c r="DN282" s="226"/>
      <c r="DO282" s="226"/>
      <c r="DP282" s="226"/>
      <c r="DQ282" s="226"/>
      <c r="DR282" s="226"/>
      <c r="DS282" s="226"/>
      <c r="DT282" s="226"/>
      <c r="DU282" s="226"/>
      <c r="DV282" s="226"/>
      <c r="DW282" s="226"/>
      <c r="DX282" s="226"/>
      <c r="DY282" s="226"/>
      <c r="DZ282" s="226"/>
      <c r="EA282" s="226"/>
      <c r="EB282" s="226"/>
      <c r="EC282" s="226"/>
      <c r="ED282" s="226"/>
      <c r="EE282" s="226"/>
      <c r="EF282" s="226"/>
      <c r="EG282" s="226"/>
      <c r="EH282" s="226"/>
      <c r="EI282" s="226"/>
      <c r="EJ282" s="226"/>
      <c r="EK282" s="226"/>
      <c r="EL282" s="226"/>
      <c r="EM282" s="226"/>
      <c r="EN282" s="226"/>
      <c r="EO282" s="226"/>
      <c r="EP282" s="226"/>
      <c r="EQ282" s="226"/>
      <c r="ER282" s="226"/>
      <c r="ES282" s="226"/>
      <c r="ET282" s="226"/>
      <c r="EU282" s="226"/>
      <c r="EV282" s="226"/>
      <c r="EW282" s="226"/>
      <c r="EX282" s="226"/>
      <c r="EY282" s="226"/>
      <c r="EZ282" s="226"/>
      <c r="FA282" s="226"/>
    </row>
    <row r="283" spans="9:157" x14ac:dyDescent="0.25">
      <c r="I283" s="226"/>
      <c r="J283" s="226"/>
      <c r="K283" s="226"/>
      <c r="L283" s="226"/>
      <c r="M283" s="226"/>
      <c r="N283" s="226"/>
      <c r="O283" s="226"/>
      <c r="P283" s="226"/>
      <c r="Q283" s="226"/>
      <c r="R283" s="226"/>
      <c r="S283" s="226"/>
      <c r="T283" s="226"/>
      <c r="U283" s="226"/>
      <c r="V283" s="226"/>
      <c r="W283" s="226"/>
      <c r="X283" s="226"/>
      <c r="Y283" s="226"/>
      <c r="Z283" s="226"/>
      <c r="AA283" s="226"/>
      <c r="AB283" s="226"/>
      <c r="AC283" s="226"/>
      <c r="AD283" s="226"/>
      <c r="AE283" s="226"/>
      <c r="AF283" s="226"/>
      <c r="AG283" s="226"/>
      <c r="AH283" s="226"/>
      <c r="AI283" s="226"/>
      <c r="AJ283" s="226"/>
      <c r="AK283" s="226"/>
      <c r="AL283" s="226"/>
      <c r="AM283" s="226"/>
      <c r="AN283" s="226"/>
      <c r="AO283" s="226"/>
      <c r="AP283" s="226"/>
      <c r="AQ283" s="226"/>
      <c r="AR283" s="226"/>
      <c r="AS283" s="226"/>
      <c r="AT283" s="226"/>
      <c r="AU283" s="226"/>
      <c r="AV283" s="226"/>
      <c r="AW283" s="226"/>
      <c r="AX283" s="226"/>
      <c r="AY283" s="226"/>
      <c r="AZ283" s="226"/>
      <c r="BA283" s="226"/>
      <c r="BB283" s="226"/>
      <c r="BC283" s="226"/>
      <c r="BD283" s="226"/>
      <c r="BE283" s="226"/>
      <c r="BF283" s="226"/>
      <c r="BG283" s="226"/>
      <c r="BH283" s="226"/>
      <c r="BI283" s="226"/>
      <c r="BJ283" s="226"/>
      <c r="BK283" s="226"/>
      <c r="BL283" s="226"/>
      <c r="BM283" s="226"/>
      <c r="BN283" s="226"/>
      <c r="BO283" s="226"/>
      <c r="BP283" s="226"/>
      <c r="BQ283" s="226"/>
      <c r="BR283" s="226"/>
      <c r="BS283" s="226"/>
      <c r="BT283" s="226"/>
      <c r="BU283" s="226"/>
      <c r="BV283" s="226"/>
      <c r="BW283" s="226"/>
      <c r="BX283" s="226"/>
      <c r="BY283" s="226"/>
      <c r="BZ283" s="226"/>
      <c r="CA283" s="226"/>
      <c r="CB283" s="226"/>
      <c r="CC283" s="226"/>
      <c r="CD283" s="226"/>
      <c r="CE283" s="226"/>
      <c r="CF283" s="226"/>
      <c r="CG283" s="226"/>
      <c r="CH283" s="226"/>
      <c r="CI283" s="226"/>
      <c r="CJ283" s="226"/>
      <c r="CK283" s="226"/>
      <c r="CL283" s="226"/>
      <c r="CM283" s="226"/>
      <c r="CN283" s="226"/>
      <c r="CO283" s="226"/>
      <c r="CP283" s="226"/>
      <c r="CQ283" s="226"/>
      <c r="CR283" s="226"/>
      <c r="CS283" s="226"/>
      <c r="CT283" s="226"/>
      <c r="CU283" s="226"/>
      <c r="CV283" s="226"/>
      <c r="CW283" s="226"/>
      <c r="CX283" s="226"/>
      <c r="CY283" s="226"/>
      <c r="CZ283" s="226"/>
      <c r="DA283" s="226"/>
      <c r="DB283" s="226"/>
      <c r="DC283" s="226"/>
      <c r="DD283" s="226"/>
      <c r="DE283" s="226"/>
      <c r="DF283" s="226"/>
      <c r="DG283" s="226"/>
      <c r="DH283" s="226"/>
      <c r="DI283" s="226"/>
      <c r="DJ283" s="226"/>
      <c r="DK283" s="226"/>
      <c r="DL283" s="226"/>
      <c r="DM283" s="226"/>
      <c r="DN283" s="226"/>
      <c r="DO283" s="226"/>
      <c r="DP283" s="226"/>
      <c r="DQ283" s="226"/>
      <c r="DR283" s="226"/>
      <c r="DS283" s="226"/>
      <c r="DT283" s="226"/>
      <c r="DU283" s="226"/>
      <c r="DV283" s="226"/>
      <c r="DW283" s="226"/>
      <c r="DX283" s="226"/>
      <c r="DY283" s="226"/>
      <c r="DZ283" s="226"/>
      <c r="EA283" s="226"/>
      <c r="EB283" s="226"/>
      <c r="EC283" s="226"/>
      <c r="ED283" s="226"/>
      <c r="EE283" s="226"/>
      <c r="EF283" s="226"/>
      <c r="EG283" s="226"/>
      <c r="EH283" s="226"/>
      <c r="EI283" s="226"/>
      <c r="EJ283" s="226"/>
      <c r="EK283" s="226"/>
      <c r="EL283" s="226"/>
      <c r="EM283" s="226"/>
      <c r="EN283" s="226"/>
      <c r="EO283" s="226"/>
      <c r="EP283" s="226"/>
      <c r="EQ283" s="226"/>
      <c r="ER283" s="226"/>
      <c r="ES283" s="226"/>
      <c r="ET283" s="226"/>
      <c r="EU283" s="226"/>
      <c r="EV283" s="226"/>
      <c r="EW283" s="226"/>
      <c r="EX283" s="226"/>
      <c r="EY283" s="226"/>
      <c r="EZ283" s="226"/>
      <c r="FA283" s="226"/>
    </row>
    <row r="284" spans="9:157" x14ac:dyDescent="0.25">
      <c r="I284" s="226"/>
      <c r="J284" s="226"/>
      <c r="K284" s="226"/>
      <c r="L284" s="226"/>
      <c r="M284" s="226"/>
      <c r="N284" s="226"/>
      <c r="O284" s="226"/>
      <c r="P284" s="226"/>
      <c r="Q284" s="226"/>
      <c r="R284" s="226"/>
      <c r="S284" s="226"/>
      <c r="T284" s="226"/>
      <c r="U284" s="226"/>
      <c r="V284" s="226"/>
      <c r="W284" s="226"/>
      <c r="X284" s="226"/>
      <c r="Y284" s="226"/>
      <c r="Z284" s="226"/>
      <c r="AA284" s="226"/>
      <c r="AB284" s="226"/>
      <c r="AC284" s="226"/>
      <c r="AD284" s="226"/>
      <c r="AE284" s="226"/>
      <c r="AF284" s="226"/>
      <c r="AG284" s="226"/>
      <c r="AH284" s="226"/>
      <c r="AI284" s="226"/>
      <c r="AJ284" s="226"/>
      <c r="AK284" s="226"/>
      <c r="AL284" s="226"/>
      <c r="AM284" s="226"/>
      <c r="AN284" s="226"/>
      <c r="AO284" s="226"/>
      <c r="AP284" s="226"/>
      <c r="AQ284" s="226"/>
      <c r="AR284" s="226"/>
      <c r="AS284" s="226"/>
      <c r="AT284" s="226"/>
      <c r="AU284" s="226"/>
      <c r="AV284" s="226"/>
      <c r="AW284" s="226"/>
      <c r="AX284" s="226"/>
      <c r="AY284" s="226"/>
      <c r="AZ284" s="226"/>
      <c r="BA284" s="226"/>
      <c r="BB284" s="226"/>
      <c r="BC284" s="226"/>
      <c r="BD284" s="226"/>
      <c r="BE284" s="226"/>
      <c r="BF284" s="226"/>
      <c r="BG284" s="226"/>
      <c r="BH284" s="226"/>
      <c r="BI284" s="226"/>
      <c r="BJ284" s="226"/>
      <c r="BK284" s="226"/>
      <c r="BL284" s="226"/>
      <c r="BM284" s="226"/>
      <c r="BN284" s="226"/>
      <c r="BO284" s="226"/>
      <c r="BP284" s="226"/>
      <c r="BQ284" s="226"/>
      <c r="BR284" s="226"/>
      <c r="BS284" s="226"/>
      <c r="BT284" s="226"/>
      <c r="BU284" s="226"/>
      <c r="BV284" s="226"/>
      <c r="BW284" s="226"/>
      <c r="BX284" s="226"/>
      <c r="BY284" s="226"/>
      <c r="BZ284" s="226"/>
      <c r="CA284" s="226"/>
      <c r="CB284" s="226"/>
      <c r="CC284" s="226"/>
      <c r="CD284" s="226"/>
      <c r="CE284" s="226"/>
      <c r="CF284" s="226"/>
      <c r="CG284" s="226"/>
      <c r="CH284" s="226"/>
      <c r="CI284" s="226"/>
      <c r="CJ284" s="226"/>
      <c r="CK284" s="226"/>
      <c r="CL284" s="226"/>
      <c r="CM284" s="226"/>
      <c r="CN284" s="226"/>
      <c r="CO284" s="226"/>
      <c r="CP284" s="226"/>
      <c r="CQ284" s="226"/>
      <c r="CR284" s="226"/>
      <c r="CS284" s="226"/>
      <c r="CT284" s="226"/>
      <c r="CU284" s="226"/>
      <c r="CV284" s="226"/>
      <c r="CW284" s="226"/>
      <c r="CX284" s="226"/>
      <c r="CY284" s="226"/>
      <c r="CZ284" s="226"/>
      <c r="DA284" s="226"/>
      <c r="DB284" s="226"/>
      <c r="DC284" s="226"/>
      <c r="DD284" s="226"/>
      <c r="DE284" s="226"/>
      <c r="DF284" s="226"/>
      <c r="DG284" s="226"/>
      <c r="DH284" s="226"/>
      <c r="DI284" s="226"/>
      <c r="DJ284" s="226"/>
      <c r="DK284" s="226"/>
      <c r="DL284" s="226"/>
      <c r="DM284" s="226"/>
      <c r="DN284" s="226"/>
      <c r="DO284" s="226"/>
      <c r="DP284" s="226"/>
      <c r="DQ284" s="226"/>
      <c r="DR284" s="226"/>
      <c r="DS284" s="226"/>
      <c r="DT284" s="226"/>
      <c r="DU284" s="226"/>
      <c r="DV284" s="226"/>
      <c r="DW284" s="226"/>
      <c r="DX284" s="226"/>
      <c r="DY284" s="226"/>
      <c r="DZ284" s="226"/>
      <c r="EA284" s="226"/>
      <c r="EB284" s="226"/>
      <c r="EC284" s="226"/>
      <c r="ED284" s="226"/>
      <c r="EE284" s="226"/>
      <c r="EF284" s="226"/>
      <c r="EG284" s="226"/>
      <c r="EH284" s="226"/>
      <c r="EI284" s="226"/>
      <c r="EJ284" s="226"/>
      <c r="EK284" s="226"/>
      <c r="EL284" s="226"/>
      <c r="EM284" s="226"/>
      <c r="EN284" s="226"/>
      <c r="EO284" s="226"/>
      <c r="EP284" s="226"/>
      <c r="EQ284" s="226"/>
      <c r="ER284" s="226"/>
      <c r="ES284" s="226"/>
      <c r="ET284" s="226"/>
      <c r="EU284" s="226"/>
      <c r="EV284" s="226"/>
      <c r="EW284" s="226"/>
      <c r="EX284" s="226"/>
      <c r="EY284" s="226"/>
      <c r="EZ284" s="226"/>
      <c r="FA284" s="226"/>
    </row>
    <row r="285" spans="9:157" x14ac:dyDescent="0.25">
      <c r="I285" s="226"/>
      <c r="J285" s="226"/>
      <c r="K285" s="226"/>
      <c r="L285" s="226"/>
      <c r="M285" s="226"/>
      <c r="N285" s="226"/>
      <c r="O285" s="226"/>
      <c r="P285" s="226"/>
      <c r="Q285" s="226"/>
      <c r="R285" s="226"/>
      <c r="S285" s="226"/>
      <c r="T285" s="226"/>
      <c r="U285" s="226"/>
      <c r="V285" s="226"/>
      <c r="W285" s="226"/>
      <c r="X285" s="226"/>
      <c r="Y285" s="226"/>
      <c r="Z285" s="226"/>
      <c r="AA285" s="226"/>
      <c r="AB285" s="226"/>
      <c r="AC285" s="226"/>
      <c r="AD285" s="226"/>
      <c r="AE285" s="226"/>
      <c r="AF285" s="226"/>
      <c r="AG285" s="226"/>
      <c r="AH285" s="226"/>
      <c r="AI285" s="226"/>
      <c r="AJ285" s="226"/>
      <c r="AK285" s="226"/>
      <c r="AL285" s="226"/>
      <c r="AM285" s="226"/>
      <c r="AN285" s="226"/>
      <c r="AO285" s="226"/>
      <c r="AP285" s="226"/>
      <c r="AQ285" s="226"/>
      <c r="AR285" s="226"/>
      <c r="AS285" s="226"/>
      <c r="AT285" s="226"/>
      <c r="AU285" s="226"/>
      <c r="AV285" s="226"/>
      <c r="AW285" s="226"/>
      <c r="AX285" s="226"/>
      <c r="AY285" s="226"/>
      <c r="AZ285" s="226"/>
      <c r="BA285" s="226"/>
      <c r="BB285" s="226"/>
      <c r="BC285" s="226"/>
      <c r="BD285" s="226"/>
      <c r="BE285" s="226"/>
      <c r="BF285" s="226"/>
      <c r="BG285" s="226"/>
      <c r="BH285" s="226"/>
      <c r="BI285" s="226"/>
      <c r="BJ285" s="226"/>
      <c r="BK285" s="226"/>
      <c r="BL285" s="226"/>
      <c r="BM285" s="226"/>
      <c r="BN285" s="226"/>
      <c r="BO285" s="226"/>
      <c r="BP285" s="226"/>
      <c r="BQ285" s="226"/>
      <c r="BR285" s="226"/>
      <c r="BS285" s="226"/>
      <c r="BT285" s="226"/>
      <c r="BU285" s="226"/>
      <c r="BV285" s="226"/>
      <c r="BW285" s="226"/>
      <c r="BX285" s="226"/>
      <c r="BY285" s="226"/>
      <c r="BZ285" s="226"/>
      <c r="CA285" s="226"/>
      <c r="CB285" s="226"/>
      <c r="CC285" s="226"/>
      <c r="CD285" s="226"/>
      <c r="CE285" s="226"/>
      <c r="CF285" s="226"/>
      <c r="CG285" s="226"/>
      <c r="CH285" s="226"/>
      <c r="CI285" s="226"/>
      <c r="CJ285" s="226"/>
      <c r="CK285" s="226"/>
      <c r="CL285" s="226"/>
      <c r="CM285" s="226"/>
      <c r="CN285" s="226"/>
      <c r="CO285" s="226"/>
      <c r="CP285" s="226"/>
      <c r="CQ285" s="226"/>
      <c r="CR285" s="226"/>
      <c r="CS285" s="226"/>
      <c r="CT285" s="226"/>
      <c r="CU285" s="226"/>
      <c r="CV285" s="226"/>
      <c r="CW285" s="226"/>
      <c r="CX285" s="226"/>
      <c r="CY285" s="226"/>
      <c r="CZ285" s="226"/>
      <c r="DA285" s="226"/>
      <c r="DB285" s="226"/>
      <c r="DC285" s="226"/>
      <c r="DD285" s="226"/>
      <c r="DE285" s="226"/>
      <c r="DF285" s="226"/>
      <c r="DG285" s="226"/>
      <c r="DH285" s="226"/>
      <c r="DI285" s="226"/>
      <c r="DJ285" s="226"/>
      <c r="DK285" s="226"/>
      <c r="DL285" s="226"/>
      <c r="DM285" s="226"/>
      <c r="DN285" s="226"/>
      <c r="DO285" s="226"/>
      <c r="DP285" s="226"/>
      <c r="DQ285" s="226"/>
      <c r="DR285" s="226"/>
      <c r="DS285" s="226"/>
      <c r="DT285" s="226"/>
      <c r="DU285" s="226"/>
      <c r="DV285" s="226"/>
      <c r="DW285" s="226"/>
      <c r="DX285" s="226"/>
      <c r="DY285" s="226"/>
      <c r="DZ285" s="226"/>
      <c r="EA285" s="226"/>
      <c r="EB285" s="226"/>
      <c r="EC285" s="226"/>
      <c r="ED285" s="226"/>
      <c r="EE285" s="226"/>
      <c r="EF285" s="226"/>
      <c r="EG285" s="226"/>
      <c r="EH285" s="226"/>
      <c r="EI285" s="226"/>
      <c r="EJ285" s="226"/>
      <c r="EK285" s="226"/>
      <c r="EL285" s="226"/>
      <c r="EM285" s="226"/>
      <c r="EN285" s="226"/>
      <c r="EO285" s="226"/>
      <c r="EP285" s="226"/>
      <c r="EQ285" s="226"/>
      <c r="ER285" s="226"/>
      <c r="ES285" s="226"/>
      <c r="ET285" s="226"/>
      <c r="EU285" s="226"/>
      <c r="EV285" s="226"/>
      <c r="EW285" s="226"/>
      <c r="EX285" s="226"/>
      <c r="EY285" s="226"/>
      <c r="EZ285" s="226"/>
      <c r="FA285" s="226"/>
    </row>
    <row r="286" spans="9:157" x14ac:dyDescent="0.25">
      <c r="I286" s="226"/>
      <c r="J286" s="226"/>
      <c r="K286" s="226"/>
      <c r="L286" s="226"/>
      <c r="M286" s="226"/>
      <c r="N286" s="226"/>
      <c r="O286" s="226"/>
      <c r="P286" s="226"/>
      <c r="Q286" s="226"/>
      <c r="R286" s="226"/>
      <c r="S286" s="226"/>
      <c r="T286" s="226"/>
      <c r="U286" s="226"/>
      <c r="V286" s="226"/>
      <c r="W286" s="226"/>
      <c r="X286" s="226"/>
      <c r="Y286" s="226"/>
      <c r="Z286" s="226"/>
      <c r="AA286" s="226"/>
      <c r="AB286" s="226"/>
      <c r="AC286" s="226"/>
      <c r="AD286" s="226"/>
      <c r="AE286" s="226"/>
      <c r="AF286" s="226"/>
      <c r="AG286" s="226"/>
      <c r="AH286" s="226"/>
      <c r="AI286" s="226"/>
      <c r="AJ286" s="226"/>
      <c r="AK286" s="226"/>
      <c r="AL286" s="226"/>
      <c r="AM286" s="226"/>
      <c r="AN286" s="226"/>
      <c r="AO286" s="226"/>
      <c r="AP286" s="226"/>
      <c r="AQ286" s="226"/>
      <c r="AR286" s="226"/>
      <c r="AS286" s="226"/>
      <c r="AT286" s="226"/>
      <c r="AU286" s="226"/>
      <c r="AV286" s="226"/>
      <c r="AW286" s="226"/>
      <c r="AX286" s="226"/>
      <c r="AY286" s="226"/>
      <c r="AZ286" s="226"/>
      <c r="BA286" s="226"/>
      <c r="BB286" s="226"/>
      <c r="BC286" s="226"/>
      <c r="BD286" s="226"/>
      <c r="BE286" s="226"/>
      <c r="BF286" s="226"/>
      <c r="BG286" s="226"/>
      <c r="BH286" s="226"/>
      <c r="BI286" s="226"/>
      <c r="BJ286" s="226"/>
      <c r="BK286" s="226"/>
      <c r="BL286" s="226"/>
      <c r="BM286" s="226"/>
      <c r="BN286" s="226"/>
      <c r="BO286" s="226"/>
      <c r="BP286" s="226"/>
      <c r="BQ286" s="226"/>
      <c r="BR286" s="226"/>
      <c r="BS286" s="226"/>
      <c r="BT286" s="226"/>
      <c r="BU286" s="226"/>
      <c r="BV286" s="226"/>
      <c r="BW286" s="226"/>
      <c r="BX286" s="226"/>
      <c r="BY286" s="226"/>
      <c r="BZ286" s="226"/>
      <c r="CA286" s="226"/>
      <c r="CB286" s="226"/>
      <c r="CC286" s="226"/>
      <c r="CD286" s="226"/>
      <c r="CE286" s="226"/>
      <c r="CF286" s="226"/>
      <c r="CG286" s="226"/>
      <c r="CH286" s="226"/>
      <c r="CI286" s="226"/>
      <c r="CJ286" s="226"/>
      <c r="CK286" s="226"/>
      <c r="CL286" s="226"/>
      <c r="CM286" s="226"/>
      <c r="CN286" s="226"/>
      <c r="CO286" s="226"/>
      <c r="CP286" s="226"/>
      <c r="CQ286" s="226"/>
      <c r="CR286" s="226"/>
      <c r="CS286" s="226"/>
      <c r="CT286" s="226"/>
      <c r="CU286" s="226"/>
      <c r="CV286" s="226"/>
      <c r="CW286" s="226"/>
      <c r="CX286" s="226"/>
      <c r="CY286" s="226"/>
      <c r="CZ286" s="226"/>
      <c r="DA286" s="226"/>
      <c r="DB286" s="226"/>
      <c r="DC286" s="226"/>
      <c r="DD286" s="226"/>
      <c r="DE286" s="226"/>
      <c r="DF286" s="226"/>
      <c r="DG286" s="226"/>
      <c r="DH286" s="226"/>
      <c r="DI286" s="226"/>
      <c r="DJ286" s="226"/>
      <c r="DK286" s="226"/>
      <c r="DL286" s="226"/>
      <c r="DM286" s="226"/>
      <c r="DN286" s="226"/>
      <c r="DO286" s="226"/>
      <c r="DP286" s="226"/>
      <c r="DQ286" s="226"/>
      <c r="DR286" s="226"/>
      <c r="DS286" s="226"/>
      <c r="DT286" s="226"/>
      <c r="DU286" s="226"/>
      <c r="DV286" s="226"/>
      <c r="DW286" s="226"/>
      <c r="DX286" s="226"/>
      <c r="DY286" s="226"/>
      <c r="DZ286" s="226"/>
      <c r="EA286" s="226"/>
      <c r="EB286" s="226"/>
      <c r="EC286" s="226"/>
      <c r="ED286" s="226"/>
      <c r="EE286" s="226"/>
      <c r="EF286" s="226"/>
      <c r="EG286" s="226"/>
      <c r="EH286" s="226"/>
      <c r="EI286" s="226"/>
      <c r="EJ286" s="226"/>
      <c r="EK286" s="226"/>
      <c r="EL286" s="226"/>
      <c r="EM286" s="226"/>
      <c r="EN286" s="226"/>
      <c r="EO286" s="226"/>
      <c r="EP286" s="226"/>
      <c r="EQ286" s="226"/>
      <c r="ER286" s="226"/>
      <c r="ES286" s="226"/>
      <c r="ET286" s="226"/>
      <c r="EU286" s="226"/>
      <c r="EV286" s="226"/>
      <c r="EW286" s="226"/>
      <c r="EX286" s="226"/>
      <c r="EY286" s="226"/>
      <c r="EZ286" s="226"/>
      <c r="FA286" s="226"/>
    </row>
    <row r="287" spans="9:157" x14ac:dyDescent="0.25">
      <c r="I287" s="226"/>
      <c r="J287" s="226"/>
      <c r="K287" s="226"/>
      <c r="L287" s="226"/>
      <c r="M287" s="226"/>
      <c r="N287" s="226"/>
      <c r="O287" s="226"/>
      <c r="P287" s="226"/>
      <c r="Q287" s="226"/>
      <c r="R287" s="226"/>
      <c r="S287" s="226"/>
      <c r="T287" s="226"/>
      <c r="U287" s="226"/>
      <c r="V287" s="226"/>
      <c r="W287" s="226"/>
      <c r="X287" s="226"/>
      <c r="Y287" s="226"/>
      <c r="Z287" s="226"/>
      <c r="AA287" s="226"/>
      <c r="AB287" s="226"/>
      <c r="AC287" s="226"/>
      <c r="AD287" s="226"/>
      <c r="AE287" s="226"/>
      <c r="AF287" s="226"/>
      <c r="AG287" s="226"/>
      <c r="AH287" s="226"/>
      <c r="AI287" s="226"/>
      <c r="AJ287" s="226"/>
      <c r="AK287" s="226"/>
      <c r="AL287" s="226"/>
      <c r="AM287" s="226"/>
      <c r="AN287" s="226"/>
      <c r="AO287" s="226"/>
      <c r="AP287" s="226"/>
      <c r="AQ287" s="226"/>
      <c r="AR287" s="226"/>
      <c r="AS287" s="226"/>
      <c r="AT287" s="226"/>
      <c r="AU287" s="226"/>
      <c r="AV287" s="226"/>
      <c r="AW287" s="226"/>
      <c r="AX287" s="226"/>
      <c r="AY287" s="226"/>
      <c r="AZ287" s="226"/>
      <c r="BA287" s="226"/>
      <c r="BB287" s="226"/>
      <c r="BC287" s="226"/>
      <c r="BD287" s="226"/>
      <c r="BE287" s="226"/>
      <c r="BF287" s="226"/>
      <c r="BG287" s="226"/>
      <c r="BH287" s="226"/>
      <c r="BI287" s="226"/>
      <c r="BJ287" s="226"/>
      <c r="BK287" s="226"/>
      <c r="BL287" s="226"/>
      <c r="BM287" s="226"/>
      <c r="BN287" s="226"/>
      <c r="BO287" s="226"/>
      <c r="BP287" s="226"/>
      <c r="BQ287" s="226"/>
      <c r="BR287" s="226"/>
      <c r="BS287" s="226"/>
      <c r="BT287" s="226"/>
      <c r="BU287" s="226"/>
      <c r="BV287" s="226"/>
      <c r="BW287" s="226"/>
      <c r="BX287" s="226"/>
      <c r="BY287" s="226"/>
      <c r="BZ287" s="226"/>
      <c r="CA287" s="226"/>
      <c r="CB287" s="226"/>
      <c r="CC287" s="226"/>
      <c r="CD287" s="226"/>
      <c r="CE287" s="226"/>
      <c r="CF287" s="226"/>
      <c r="CG287" s="226"/>
      <c r="CH287" s="226"/>
      <c r="CI287" s="226"/>
      <c r="CJ287" s="226"/>
      <c r="CK287" s="226"/>
      <c r="CL287" s="226"/>
      <c r="CM287" s="226"/>
      <c r="CN287" s="226"/>
      <c r="CO287" s="226"/>
      <c r="CP287" s="226"/>
      <c r="CQ287" s="226"/>
      <c r="CR287" s="226"/>
      <c r="CS287" s="226"/>
      <c r="CT287" s="226"/>
      <c r="CU287" s="226"/>
      <c r="CV287" s="226"/>
      <c r="CW287" s="226"/>
      <c r="CX287" s="226"/>
      <c r="CY287" s="226"/>
      <c r="CZ287" s="226"/>
      <c r="DA287" s="226"/>
      <c r="DB287" s="226"/>
      <c r="DC287" s="226"/>
      <c r="DD287" s="226"/>
      <c r="DE287" s="226"/>
      <c r="DF287" s="226"/>
      <c r="DG287" s="226"/>
      <c r="DH287" s="226"/>
      <c r="DI287" s="226"/>
      <c r="DJ287" s="226"/>
      <c r="DK287" s="226"/>
      <c r="DL287" s="226"/>
      <c r="DM287" s="226"/>
      <c r="DN287" s="226"/>
      <c r="DO287" s="226"/>
      <c r="DP287" s="226"/>
      <c r="DQ287" s="226"/>
      <c r="DR287" s="226"/>
      <c r="DS287" s="226"/>
      <c r="DT287" s="226"/>
      <c r="DU287" s="226"/>
      <c r="DV287" s="226"/>
      <c r="DW287" s="226"/>
      <c r="DX287" s="226"/>
      <c r="DY287" s="226"/>
      <c r="DZ287" s="226"/>
      <c r="EA287" s="226"/>
      <c r="EB287" s="226"/>
      <c r="EC287" s="226"/>
      <c r="ED287" s="226"/>
      <c r="EE287" s="226"/>
      <c r="EF287" s="226"/>
      <c r="EG287" s="226"/>
      <c r="EH287" s="226"/>
      <c r="EI287" s="226"/>
      <c r="EJ287" s="226"/>
      <c r="EK287" s="226"/>
      <c r="EL287" s="226"/>
      <c r="EM287" s="226"/>
      <c r="EN287" s="226"/>
      <c r="EO287" s="226"/>
      <c r="EP287" s="226"/>
      <c r="EQ287" s="226"/>
      <c r="ER287" s="226"/>
      <c r="ES287" s="226"/>
      <c r="ET287" s="226"/>
      <c r="EU287" s="226"/>
      <c r="EV287" s="226"/>
      <c r="EW287" s="226"/>
      <c r="EX287" s="226"/>
      <c r="EY287" s="226"/>
      <c r="EZ287" s="226"/>
      <c r="FA287" s="226"/>
    </row>
    <row r="288" spans="9:157" x14ac:dyDescent="0.25">
      <c r="I288" s="226"/>
      <c r="J288" s="226"/>
      <c r="K288" s="226"/>
      <c r="L288" s="226"/>
      <c r="M288" s="226"/>
      <c r="N288" s="226"/>
      <c r="O288" s="226"/>
      <c r="P288" s="226"/>
      <c r="Q288" s="226"/>
      <c r="R288" s="226"/>
      <c r="S288" s="226"/>
      <c r="T288" s="226"/>
      <c r="U288" s="226"/>
      <c r="V288" s="226"/>
      <c r="W288" s="226"/>
      <c r="X288" s="226"/>
      <c r="Y288" s="226"/>
      <c r="Z288" s="226"/>
      <c r="AA288" s="226"/>
      <c r="AB288" s="226"/>
      <c r="AC288" s="226"/>
      <c r="AD288" s="226"/>
      <c r="AE288" s="226"/>
      <c r="AF288" s="226"/>
      <c r="AG288" s="226"/>
      <c r="AH288" s="226"/>
      <c r="AI288" s="226"/>
      <c r="AJ288" s="226"/>
      <c r="AK288" s="226"/>
      <c r="AL288" s="226"/>
      <c r="AM288" s="226"/>
      <c r="AN288" s="226"/>
      <c r="AO288" s="226"/>
      <c r="AP288" s="226"/>
      <c r="AQ288" s="226"/>
      <c r="AR288" s="226"/>
      <c r="AS288" s="226"/>
      <c r="AT288" s="226"/>
      <c r="AU288" s="226"/>
      <c r="AV288" s="226"/>
      <c r="AW288" s="226"/>
      <c r="AX288" s="226"/>
      <c r="AY288" s="226"/>
      <c r="AZ288" s="226"/>
      <c r="BA288" s="226"/>
      <c r="BB288" s="226"/>
      <c r="BC288" s="226"/>
      <c r="BD288" s="226"/>
      <c r="BE288" s="226"/>
      <c r="BF288" s="226"/>
      <c r="BG288" s="226"/>
      <c r="BH288" s="226"/>
      <c r="BI288" s="226"/>
      <c r="BJ288" s="226"/>
      <c r="BK288" s="226"/>
      <c r="BL288" s="226"/>
      <c r="BM288" s="226"/>
      <c r="BN288" s="226"/>
      <c r="BO288" s="226"/>
      <c r="BP288" s="226"/>
      <c r="BQ288" s="226"/>
      <c r="BR288" s="226"/>
      <c r="BS288" s="226"/>
      <c r="BT288" s="226"/>
      <c r="BU288" s="226"/>
      <c r="BV288" s="226"/>
      <c r="BW288" s="226"/>
      <c r="BX288" s="226"/>
      <c r="BY288" s="226"/>
      <c r="BZ288" s="226"/>
      <c r="CA288" s="226"/>
      <c r="CB288" s="226"/>
      <c r="CC288" s="226"/>
      <c r="CD288" s="226"/>
      <c r="CE288" s="226"/>
      <c r="CF288" s="226"/>
      <c r="CG288" s="226"/>
      <c r="CH288" s="226"/>
      <c r="CI288" s="226"/>
      <c r="CJ288" s="226"/>
      <c r="CK288" s="226"/>
      <c r="CL288" s="226"/>
      <c r="CM288" s="226"/>
      <c r="CN288" s="226"/>
      <c r="CO288" s="226"/>
      <c r="CP288" s="226"/>
      <c r="CQ288" s="226"/>
      <c r="CR288" s="226"/>
      <c r="CS288" s="226"/>
      <c r="CT288" s="226"/>
      <c r="CU288" s="226"/>
      <c r="CV288" s="226"/>
      <c r="CW288" s="226"/>
      <c r="CX288" s="226"/>
      <c r="CY288" s="226"/>
      <c r="CZ288" s="226"/>
      <c r="DA288" s="226"/>
      <c r="DB288" s="226"/>
      <c r="DC288" s="226"/>
      <c r="DD288" s="226"/>
      <c r="DE288" s="226"/>
      <c r="DF288" s="226"/>
      <c r="DG288" s="226"/>
      <c r="DH288" s="226"/>
      <c r="DI288" s="226"/>
      <c r="DJ288" s="226"/>
      <c r="DK288" s="226"/>
      <c r="DL288" s="226"/>
      <c r="DM288" s="226"/>
      <c r="DN288" s="226"/>
      <c r="DO288" s="226"/>
      <c r="DP288" s="226"/>
      <c r="DQ288" s="226"/>
      <c r="DR288" s="226"/>
      <c r="DS288" s="226"/>
      <c r="DT288" s="226"/>
      <c r="DU288" s="226"/>
      <c r="DV288" s="226"/>
      <c r="DW288" s="226"/>
      <c r="DX288" s="226"/>
      <c r="DY288" s="226"/>
      <c r="DZ288" s="226"/>
      <c r="EA288" s="226"/>
      <c r="EB288" s="226"/>
      <c r="EC288" s="226"/>
      <c r="ED288" s="226"/>
      <c r="EE288" s="226"/>
      <c r="EF288" s="226"/>
      <c r="EG288" s="226"/>
      <c r="EH288" s="226"/>
      <c r="EI288" s="226"/>
      <c r="EJ288" s="226"/>
      <c r="EK288" s="226"/>
      <c r="EL288" s="226"/>
      <c r="EM288" s="226"/>
      <c r="EN288" s="226"/>
      <c r="EO288" s="226"/>
      <c r="EP288" s="226"/>
      <c r="EQ288" s="226"/>
      <c r="ER288" s="226"/>
      <c r="ES288" s="226"/>
      <c r="ET288" s="226"/>
      <c r="EU288" s="226"/>
      <c r="EV288" s="226"/>
      <c r="EW288" s="226"/>
      <c r="EX288" s="226"/>
      <c r="EY288" s="226"/>
      <c r="EZ288" s="226"/>
      <c r="FA288" s="226"/>
    </row>
    <row r="289" spans="9:157" x14ac:dyDescent="0.25">
      <c r="I289" s="226"/>
      <c r="J289" s="226"/>
      <c r="K289" s="226"/>
      <c r="L289" s="226"/>
      <c r="M289" s="226"/>
      <c r="N289" s="226"/>
      <c r="O289" s="226"/>
      <c r="P289" s="226"/>
      <c r="Q289" s="226"/>
      <c r="R289" s="226"/>
      <c r="S289" s="226"/>
      <c r="T289" s="226"/>
      <c r="U289" s="226"/>
      <c r="V289" s="226"/>
      <c r="W289" s="226"/>
      <c r="X289" s="226"/>
      <c r="Y289" s="226"/>
      <c r="Z289" s="226"/>
      <c r="AA289" s="226"/>
      <c r="AB289" s="226"/>
      <c r="AC289" s="226"/>
      <c r="AD289" s="226"/>
      <c r="AE289" s="226"/>
      <c r="AF289" s="226"/>
      <c r="AG289" s="226"/>
      <c r="AH289" s="226"/>
      <c r="AI289" s="226"/>
      <c r="AJ289" s="226"/>
      <c r="AK289" s="226"/>
      <c r="AL289" s="226"/>
      <c r="AM289" s="226"/>
      <c r="AN289" s="226"/>
      <c r="AO289" s="226"/>
      <c r="AP289" s="226"/>
      <c r="AQ289" s="226"/>
      <c r="AR289" s="226"/>
      <c r="AS289" s="226"/>
      <c r="AT289" s="226"/>
      <c r="AU289" s="226"/>
      <c r="AV289" s="226"/>
      <c r="AW289" s="226"/>
      <c r="AX289" s="226"/>
      <c r="AY289" s="226"/>
      <c r="AZ289" s="226"/>
      <c r="BA289" s="226"/>
      <c r="BB289" s="226"/>
      <c r="BC289" s="226"/>
      <c r="BD289" s="226"/>
      <c r="BE289" s="226"/>
      <c r="BF289" s="226"/>
      <c r="BG289" s="226"/>
      <c r="BH289" s="226"/>
      <c r="BI289" s="226"/>
      <c r="BJ289" s="226"/>
      <c r="BK289" s="226"/>
      <c r="BL289" s="226"/>
      <c r="BM289" s="226"/>
      <c r="BN289" s="226"/>
      <c r="BO289" s="226"/>
      <c r="BP289" s="226"/>
      <c r="BQ289" s="226"/>
      <c r="BR289" s="226"/>
      <c r="BS289" s="226"/>
      <c r="BT289" s="226"/>
      <c r="BU289" s="226"/>
      <c r="BV289" s="226"/>
      <c r="BW289" s="226"/>
      <c r="BX289" s="226"/>
      <c r="BY289" s="226"/>
      <c r="BZ289" s="226"/>
      <c r="CA289" s="226"/>
      <c r="CB289" s="226"/>
      <c r="CC289" s="226"/>
      <c r="CD289" s="226"/>
      <c r="CE289" s="226"/>
      <c r="CF289" s="226"/>
      <c r="CG289" s="226"/>
      <c r="CH289" s="226"/>
      <c r="CI289" s="226"/>
      <c r="CJ289" s="226"/>
      <c r="CK289" s="226"/>
      <c r="CL289" s="226"/>
      <c r="CM289" s="226"/>
      <c r="CN289" s="226"/>
      <c r="CO289" s="226"/>
      <c r="CP289" s="226"/>
      <c r="CQ289" s="226"/>
      <c r="CR289" s="226"/>
      <c r="CS289" s="226"/>
      <c r="CT289" s="226"/>
      <c r="CU289" s="226"/>
      <c r="CV289" s="226"/>
      <c r="CW289" s="226"/>
      <c r="CX289" s="226"/>
      <c r="CY289" s="226"/>
      <c r="CZ289" s="226"/>
      <c r="DA289" s="226"/>
      <c r="DB289" s="226"/>
      <c r="DC289" s="226"/>
      <c r="DD289" s="226"/>
      <c r="DE289" s="226"/>
      <c r="DF289" s="226"/>
      <c r="DG289" s="226"/>
      <c r="DH289" s="226"/>
      <c r="DI289" s="226"/>
      <c r="DJ289" s="226"/>
      <c r="DK289" s="226"/>
      <c r="DL289" s="226"/>
      <c r="DM289" s="226"/>
      <c r="DN289" s="226"/>
      <c r="DO289" s="226"/>
      <c r="DP289" s="226"/>
      <c r="DQ289" s="226"/>
      <c r="DR289" s="226"/>
      <c r="DS289" s="226"/>
      <c r="DT289" s="226"/>
      <c r="DU289" s="226"/>
      <c r="DV289" s="226"/>
      <c r="DW289" s="226"/>
      <c r="DX289" s="226"/>
      <c r="DY289" s="226"/>
      <c r="DZ289" s="226"/>
      <c r="EA289" s="226"/>
      <c r="EB289" s="226"/>
      <c r="EC289" s="226"/>
      <c r="ED289" s="226"/>
      <c r="EE289" s="226"/>
      <c r="EF289" s="226"/>
      <c r="EG289" s="226"/>
      <c r="EH289" s="226"/>
      <c r="EI289" s="226"/>
      <c r="EJ289" s="226"/>
      <c r="EK289" s="226"/>
      <c r="EL289" s="226"/>
      <c r="EM289" s="226"/>
      <c r="EN289" s="226"/>
      <c r="EO289" s="226"/>
      <c r="EP289" s="226"/>
      <c r="EQ289" s="226"/>
      <c r="ER289" s="226"/>
      <c r="ES289" s="226"/>
      <c r="ET289" s="226"/>
      <c r="EU289" s="226"/>
      <c r="EV289" s="226"/>
      <c r="EW289" s="226"/>
      <c r="EX289" s="226"/>
      <c r="EY289" s="226"/>
      <c r="EZ289" s="226"/>
      <c r="FA289" s="226"/>
    </row>
    <row r="290" spans="9:157" x14ac:dyDescent="0.25">
      <c r="I290" s="226"/>
      <c r="J290" s="226"/>
      <c r="K290" s="226"/>
      <c r="L290" s="226"/>
      <c r="M290" s="226"/>
      <c r="N290" s="226"/>
      <c r="O290" s="226"/>
      <c r="P290" s="226"/>
      <c r="Q290" s="226"/>
      <c r="R290" s="226"/>
      <c r="S290" s="226"/>
      <c r="T290" s="226"/>
      <c r="U290" s="226"/>
      <c r="V290" s="226"/>
      <c r="W290" s="226"/>
      <c r="X290" s="226"/>
      <c r="Y290" s="226"/>
      <c r="Z290" s="226"/>
      <c r="AA290" s="226"/>
      <c r="AB290" s="226"/>
      <c r="AC290" s="226"/>
      <c r="AD290" s="226"/>
      <c r="AE290" s="226"/>
      <c r="AF290" s="226"/>
      <c r="AG290" s="226"/>
      <c r="AH290" s="226"/>
      <c r="AI290" s="226"/>
      <c r="AJ290" s="226"/>
      <c r="AK290" s="226"/>
      <c r="AL290" s="226"/>
      <c r="AM290" s="226"/>
      <c r="AN290" s="226"/>
      <c r="AO290" s="226"/>
      <c r="AP290" s="226"/>
      <c r="AQ290" s="226"/>
      <c r="AR290" s="226"/>
      <c r="AS290" s="226"/>
      <c r="AT290" s="226"/>
      <c r="AU290" s="226"/>
      <c r="AV290" s="226"/>
      <c r="AW290" s="226"/>
      <c r="AX290" s="226"/>
      <c r="AY290" s="226"/>
      <c r="AZ290" s="226"/>
      <c r="BA290" s="226"/>
      <c r="BB290" s="226"/>
      <c r="BC290" s="226"/>
      <c r="BD290" s="226"/>
      <c r="BE290" s="226"/>
      <c r="BF290" s="226"/>
      <c r="BG290" s="226"/>
      <c r="BH290" s="226"/>
      <c r="BI290" s="226"/>
      <c r="BJ290" s="226"/>
      <c r="BK290" s="226"/>
      <c r="BL290" s="226"/>
      <c r="BM290" s="226"/>
      <c r="BN290" s="226"/>
      <c r="BO290" s="226"/>
      <c r="BP290" s="226"/>
      <c r="BQ290" s="226"/>
      <c r="BR290" s="226"/>
      <c r="BS290" s="226"/>
      <c r="BT290" s="226"/>
      <c r="BU290" s="226"/>
      <c r="BV290" s="226"/>
      <c r="BW290" s="226"/>
      <c r="BX290" s="226"/>
      <c r="BY290" s="226"/>
      <c r="BZ290" s="226"/>
      <c r="CA290" s="226"/>
      <c r="CB290" s="226"/>
      <c r="CC290" s="226"/>
      <c r="CD290" s="226"/>
      <c r="CE290" s="226"/>
      <c r="CF290" s="226"/>
      <c r="CG290" s="226"/>
      <c r="CH290" s="226"/>
      <c r="CI290" s="226"/>
      <c r="CJ290" s="226"/>
      <c r="CK290" s="226"/>
      <c r="CL290" s="226"/>
      <c r="CM290" s="226"/>
      <c r="CN290" s="226"/>
      <c r="CO290" s="226"/>
      <c r="CP290" s="226"/>
      <c r="CQ290" s="226"/>
      <c r="CR290" s="226"/>
      <c r="CS290" s="226"/>
      <c r="CT290" s="226"/>
      <c r="CU290" s="226"/>
      <c r="CV290" s="226"/>
      <c r="CW290" s="226"/>
      <c r="CX290" s="226"/>
      <c r="CY290" s="226"/>
      <c r="CZ290" s="226"/>
      <c r="DA290" s="226"/>
      <c r="DB290" s="226"/>
      <c r="DC290" s="226"/>
      <c r="DD290" s="226"/>
      <c r="DE290" s="226"/>
      <c r="DF290" s="226"/>
      <c r="DG290" s="226"/>
      <c r="DH290" s="226"/>
      <c r="DI290" s="226"/>
      <c r="DJ290" s="226"/>
      <c r="DK290" s="226"/>
      <c r="DL290" s="226"/>
      <c r="DM290" s="226"/>
      <c r="DN290" s="226"/>
      <c r="DO290" s="226"/>
      <c r="DP290" s="226"/>
      <c r="DQ290" s="226"/>
      <c r="DR290" s="226"/>
      <c r="DS290" s="226"/>
      <c r="DT290" s="226"/>
      <c r="DU290" s="226"/>
      <c r="DV290" s="226"/>
      <c r="DW290" s="226"/>
      <c r="DX290" s="226"/>
      <c r="DY290" s="226"/>
      <c r="DZ290" s="226"/>
      <c r="EA290" s="226"/>
      <c r="EB290" s="226"/>
      <c r="EC290" s="226"/>
      <c r="ED290" s="226"/>
      <c r="EE290" s="226"/>
      <c r="EF290" s="226"/>
      <c r="EG290" s="226"/>
      <c r="EH290" s="226"/>
      <c r="EI290" s="226"/>
      <c r="EJ290" s="226"/>
      <c r="EK290" s="226"/>
      <c r="EL290" s="226"/>
      <c r="EM290" s="226"/>
      <c r="EN290" s="226"/>
      <c r="EO290" s="226"/>
      <c r="EP290" s="226"/>
      <c r="EQ290" s="226"/>
      <c r="ER290" s="226"/>
      <c r="ES290" s="226"/>
      <c r="ET290" s="226"/>
      <c r="EU290" s="226"/>
      <c r="EV290" s="226"/>
      <c r="EW290" s="226"/>
      <c r="EX290" s="226"/>
      <c r="EY290" s="226"/>
      <c r="EZ290" s="226"/>
      <c r="FA290" s="226"/>
    </row>
    <row r="291" spans="9:157" x14ac:dyDescent="0.25">
      <c r="I291" s="226"/>
      <c r="J291" s="226"/>
      <c r="K291" s="226"/>
      <c r="L291" s="226"/>
      <c r="M291" s="226"/>
      <c r="N291" s="226"/>
      <c r="O291" s="226"/>
      <c r="P291" s="226"/>
      <c r="Q291" s="226"/>
      <c r="R291" s="226"/>
      <c r="S291" s="226"/>
      <c r="T291" s="226"/>
      <c r="U291" s="226"/>
      <c r="V291" s="226"/>
      <c r="W291" s="226"/>
      <c r="X291" s="226"/>
      <c r="Y291" s="226"/>
      <c r="Z291" s="226"/>
      <c r="AA291" s="226"/>
      <c r="AB291" s="226"/>
      <c r="AC291" s="226"/>
      <c r="AD291" s="226"/>
      <c r="AE291" s="226"/>
      <c r="AF291" s="226"/>
      <c r="AG291" s="226"/>
      <c r="AH291" s="226"/>
      <c r="AI291" s="226"/>
      <c r="AJ291" s="226"/>
      <c r="AK291" s="226"/>
      <c r="AL291" s="226"/>
      <c r="AM291" s="226"/>
      <c r="AN291" s="226"/>
      <c r="AO291" s="226"/>
      <c r="AP291" s="226"/>
      <c r="AQ291" s="226"/>
      <c r="AR291" s="226"/>
      <c r="AS291" s="226"/>
      <c r="AT291" s="226"/>
      <c r="AU291" s="226"/>
      <c r="AV291" s="226"/>
      <c r="AW291" s="226"/>
      <c r="AX291" s="226"/>
      <c r="AY291" s="226"/>
      <c r="AZ291" s="226"/>
      <c r="BA291" s="226"/>
      <c r="BB291" s="226"/>
      <c r="BC291" s="226"/>
      <c r="BD291" s="226"/>
      <c r="BE291" s="226"/>
      <c r="BF291" s="226"/>
      <c r="BG291" s="226"/>
      <c r="BH291" s="226"/>
      <c r="BI291" s="226"/>
      <c r="BJ291" s="226"/>
      <c r="BK291" s="226"/>
      <c r="BL291" s="226"/>
      <c r="BM291" s="226"/>
      <c r="BN291" s="226"/>
      <c r="BO291" s="226"/>
      <c r="BP291" s="226"/>
      <c r="BQ291" s="226"/>
      <c r="BR291" s="226"/>
      <c r="BS291" s="226"/>
      <c r="BT291" s="226"/>
      <c r="BU291" s="226"/>
      <c r="BV291" s="226"/>
      <c r="BW291" s="226"/>
      <c r="BX291" s="226"/>
      <c r="BY291" s="226"/>
      <c r="BZ291" s="226"/>
      <c r="CA291" s="226"/>
      <c r="CB291" s="226"/>
      <c r="CC291" s="226"/>
      <c r="CD291" s="226"/>
      <c r="CE291" s="226"/>
      <c r="CF291" s="226"/>
      <c r="CG291" s="226"/>
      <c r="CH291" s="226"/>
      <c r="CI291" s="226"/>
      <c r="CJ291" s="226"/>
      <c r="CK291" s="226"/>
      <c r="CL291" s="226"/>
      <c r="CM291" s="226"/>
      <c r="CN291" s="226"/>
      <c r="CO291" s="226"/>
      <c r="CP291" s="226"/>
      <c r="CQ291" s="226"/>
      <c r="CR291" s="226"/>
      <c r="CS291" s="226"/>
      <c r="CT291" s="226"/>
      <c r="CU291" s="226"/>
      <c r="CV291" s="226"/>
      <c r="CW291" s="226"/>
      <c r="CX291" s="226"/>
      <c r="CY291" s="226"/>
      <c r="CZ291" s="226"/>
      <c r="DA291" s="226"/>
      <c r="DB291" s="226"/>
      <c r="DC291" s="226"/>
      <c r="DD291" s="226"/>
      <c r="DE291" s="226"/>
      <c r="DF291" s="226"/>
      <c r="DG291" s="226"/>
      <c r="DH291" s="226"/>
      <c r="DI291" s="226"/>
      <c r="DJ291" s="226"/>
      <c r="DK291" s="226"/>
      <c r="DL291" s="226"/>
      <c r="DM291" s="226"/>
      <c r="DN291" s="226"/>
      <c r="DO291" s="226"/>
      <c r="DP291" s="226"/>
      <c r="DQ291" s="226"/>
      <c r="DR291" s="226"/>
      <c r="DS291" s="226"/>
      <c r="DT291" s="226"/>
      <c r="DU291" s="226"/>
      <c r="DV291" s="226"/>
      <c r="DW291" s="226"/>
      <c r="DX291" s="226"/>
      <c r="DY291" s="226"/>
      <c r="DZ291" s="226"/>
      <c r="EA291" s="226"/>
      <c r="EB291" s="226"/>
      <c r="EC291" s="226"/>
      <c r="ED291" s="226"/>
      <c r="EE291" s="226"/>
      <c r="EF291" s="226"/>
      <c r="EG291" s="226"/>
      <c r="EH291" s="226"/>
      <c r="EI291" s="226"/>
      <c r="EJ291" s="226"/>
      <c r="EK291" s="226"/>
      <c r="EL291" s="226"/>
      <c r="EM291" s="226"/>
      <c r="EN291" s="226"/>
      <c r="EO291" s="226"/>
      <c r="EP291" s="226"/>
      <c r="EQ291" s="226"/>
      <c r="ER291" s="226"/>
      <c r="ES291" s="226"/>
      <c r="ET291" s="226"/>
      <c r="EU291" s="226"/>
      <c r="EV291" s="226"/>
      <c r="EW291" s="226"/>
      <c r="EX291" s="226"/>
      <c r="EY291" s="226"/>
      <c r="EZ291" s="226"/>
      <c r="FA291" s="226"/>
    </row>
    <row r="292" spans="9:157" x14ac:dyDescent="0.25">
      <c r="I292" s="226"/>
      <c r="J292" s="226"/>
      <c r="K292" s="226"/>
      <c r="L292" s="226"/>
      <c r="M292" s="226"/>
      <c r="N292" s="226"/>
      <c r="O292" s="226"/>
      <c r="P292" s="226"/>
      <c r="Q292" s="226"/>
      <c r="R292" s="226"/>
      <c r="S292" s="226"/>
      <c r="T292" s="226"/>
      <c r="U292" s="226"/>
      <c r="V292" s="226"/>
      <c r="W292" s="226"/>
      <c r="X292" s="226"/>
      <c r="Y292" s="226"/>
      <c r="Z292" s="226"/>
      <c r="AA292" s="226"/>
      <c r="AB292" s="226"/>
      <c r="AC292" s="226"/>
      <c r="AD292" s="226"/>
      <c r="AE292" s="226"/>
      <c r="AF292" s="226"/>
      <c r="AG292" s="226"/>
      <c r="AH292" s="226"/>
      <c r="AI292" s="226"/>
      <c r="AJ292" s="226"/>
      <c r="AK292" s="226"/>
      <c r="AL292" s="226"/>
      <c r="AM292" s="226"/>
      <c r="AN292" s="226"/>
      <c r="AO292" s="226"/>
      <c r="AP292" s="226"/>
      <c r="AQ292" s="226"/>
      <c r="AR292" s="226"/>
      <c r="AS292" s="226"/>
      <c r="AT292" s="226"/>
      <c r="AU292" s="226"/>
      <c r="AV292" s="226"/>
      <c r="AW292" s="226"/>
      <c r="AX292" s="226"/>
      <c r="AY292" s="226"/>
      <c r="AZ292" s="226"/>
      <c r="BA292" s="226"/>
      <c r="BB292" s="226"/>
      <c r="BC292" s="226"/>
      <c r="BD292" s="226"/>
      <c r="BE292" s="226"/>
      <c r="BF292" s="226"/>
      <c r="BG292" s="226"/>
      <c r="BH292" s="226"/>
      <c r="BI292" s="226"/>
      <c r="BJ292" s="226"/>
      <c r="BK292" s="226"/>
      <c r="BL292" s="226"/>
      <c r="BM292" s="226"/>
      <c r="BN292" s="226"/>
      <c r="BO292" s="226"/>
      <c r="BP292" s="226"/>
      <c r="BQ292" s="226"/>
      <c r="BR292" s="226"/>
      <c r="BS292" s="226"/>
      <c r="BT292" s="226"/>
      <c r="BU292" s="226"/>
      <c r="BV292" s="226"/>
      <c r="BW292" s="226"/>
      <c r="BX292" s="226"/>
      <c r="BY292" s="226"/>
      <c r="BZ292" s="226"/>
      <c r="CA292" s="226"/>
      <c r="CB292" s="226"/>
      <c r="CC292" s="226"/>
      <c r="CD292" s="226"/>
      <c r="CE292" s="226"/>
      <c r="CF292" s="226"/>
      <c r="CG292" s="226"/>
      <c r="CH292" s="226"/>
      <c r="CI292" s="226"/>
      <c r="CJ292" s="226"/>
      <c r="CK292" s="226"/>
      <c r="CL292" s="226"/>
      <c r="CM292" s="226"/>
      <c r="CN292" s="226"/>
      <c r="CO292" s="226"/>
      <c r="CP292" s="226"/>
      <c r="CQ292" s="226"/>
      <c r="CR292" s="226"/>
      <c r="CS292" s="226"/>
      <c r="CT292" s="226"/>
      <c r="CU292" s="226"/>
      <c r="CV292" s="226"/>
      <c r="CW292" s="226"/>
      <c r="CX292" s="226"/>
      <c r="CY292" s="226"/>
      <c r="CZ292" s="226"/>
      <c r="DA292" s="226"/>
      <c r="DB292" s="226"/>
      <c r="DC292" s="226"/>
      <c r="DD292" s="226"/>
      <c r="DE292" s="226"/>
      <c r="DF292" s="226"/>
      <c r="DG292" s="226"/>
      <c r="DH292" s="226"/>
      <c r="DI292" s="226"/>
      <c r="DJ292" s="226"/>
      <c r="DK292" s="226"/>
      <c r="DL292" s="226"/>
      <c r="DM292" s="226"/>
      <c r="DN292" s="226"/>
      <c r="DO292" s="226"/>
      <c r="DP292" s="226"/>
      <c r="DQ292" s="226"/>
      <c r="DR292" s="226"/>
      <c r="DS292" s="226"/>
      <c r="DT292" s="226"/>
      <c r="DU292" s="226"/>
      <c r="DV292" s="226"/>
      <c r="DW292" s="226"/>
      <c r="DX292" s="226"/>
      <c r="DY292" s="226"/>
      <c r="DZ292" s="226"/>
      <c r="EA292" s="226"/>
      <c r="EB292" s="226"/>
      <c r="EC292" s="226"/>
      <c r="ED292" s="226"/>
      <c r="EE292" s="226"/>
      <c r="EF292" s="226"/>
      <c r="EG292" s="226"/>
      <c r="EH292" s="226"/>
      <c r="EI292" s="226"/>
      <c r="EJ292" s="226"/>
      <c r="EK292" s="226"/>
      <c r="EL292" s="226"/>
      <c r="EM292" s="226"/>
      <c r="EN292" s="226"/>
      <c r="EO292" s="226"/>
      <c r="EP292" s="226"/>
      <c r="EQ292" s="226"/>
      <c r="ER292" s="226"/>
      <c r="ES292" s="226"/>
      <c r="ET292" s="226"/>
      <c r="EU292" s="226"/>
      <c r="EV292" s="226"/>
      <c r="EW292" s="226"/>
      <c r="EX292" s="226"/>
      <c r="EY292" s="226"/>
      <c r="EZ292" s="226"/>
      <c r="FA292" s="226"/>
    </row>
    <row r="293" spans="9:157" x14ac:dyDescent="0.25">
      <c r="I293" s="226"/>
      <c r="J293" s="226"/>
      <c r="K293" s="226"/>
      <c r="L293" s="226"/>
      <c r="M293" s="226"/>
      <c r="N293" s="226"/>
      <c r="O293" s="226"/>
      <c r="P293" s="226"/>
      <c r="Q293" s="226"/>
      <c r="R293" s="226"/>
      <c r="S293" s="226"/>
      <c r="T293" s="226"/>
      <c r="U293" s="226"/>
      <c r="V293" s="226"/>
      <c r="W293" s="226"/>
      <c r="X293" s="226"/>
      <c r="Y293" s="226"/>
      <c r="Z293" s="226"/>
      <c r="AA293" s="226"/>
      <c r="AB293" s="226"/>
      <c r="AC293" s="226"/>
      <c r="AD293" s="226"/>
      <c r="AE293" s="226"/>
      <c r="AF293" s="226"/>
      <c r="AG293" s="226"/>
      <c r="AH293" s="226"/>
      <c r="AI293" s="226"/>
      <c r="AJ293" s="226"/>
      <c r="AK293" s="226"/>
      <c r="AL293" s="226"/>
      <c r="AM293" s="226"/>
      <c r="AN293" s="226"/>
      <c r="AO293" s="226"/>
      <c r="AP293" s="226"/>
      <c r="AQ293" s="226"/>
      <c r="AR293" s="226"/>
      <c r="AS293" s="226"/>
      <c r="AT293" s="226"/>
      <c r="AU293" s="226"/>
      <c r="AV293" s="226"/>
      <c r="AW293" s="226"/>
      <c r="AX293" s="226"/>
      <c r="AY293" s="226"/>
      <c r="AZ293" s="226"/>
      <c r="BA293" s="226"/>
      <c r="BB293" s="226"/>
      <c r="BC293" s="226"/>
      <c r="BD293" s="226"/>
      <c r="BE293" s="226"/>
      <c r="BF293" s="226"/>
      <c r="BG293" s="226"/>
      <c r="BH293" s="226"/>
      <c r="BI293" s="226"/>
      <c r="BJ293" s="226"/>
      <c r="BK293" s="226"/>
      <c r="BL293" s="226"/>
      <c r="BM293" s="226"/>
      <c r="BN293" s="226"/>
      <c r="BO293" s="226"/>
      <c r="BP293" s="226"/>
      <c r="BQ293" s="226"/>
      <c r="BR293" s="226"/>
      <c r="BS293" s="226"/>
      <c r="BT293" s="226"/>
      <c r="BU293" s="226"/>
      <c r="BV293" s="226"/>
      <c r="BW293" s="226"/>
      <c r="BX293" s="226"/>
      <c r="BY293" s="226"/>
      <c r="BZ293" s="226"/>
      <c r="CA293" s="226"/>
      <c r="CB293" s="226"/>
      <c r="CC293" s="226"/>
      <c r="CD293" s="226"/>
      <c r="CE293" s="226"/>
      <c r="CF293" s="226"/>
      <c r="CG293" s="226"/>
      <c r="CH293" s="226"/>
      <c r="CI293" s="226"/>
      <c r="CJ293" s="226"/>
      <c r="CK293" s="226"/>
      <c r="CL293" s="226"/>
      <c r="CM293" s="226"/>
      <c r="CN293" s="226"/>
      <c r="CO293" s="226"/>
      <c r="CP293" s="226"/>
      <c r="CQ293" s="226"/>
      <c r="CR293" s="226"/>
      <c r="CS293" s="226"/>
      <c r="CT293" s="226"/>
      <c r="CU293" s="226"/>
      <c r="CV293" s="226"/>
      <c r="CW293" s="226"/>
      <c r="CX293" s="226"/>
      <c r="CY293" s="226"/>
      <c r="CZ293" s="226"/>
      <c r="DA293" s="226"/>
      <c r="DB293" s="226"/>
      <c r="DC293" s="226"/>
      <c r="DD293" s="226"/>
      <c r="DE293" s="226"/>
      <c r="DF293" s="226"/>
      <c r="DG293" s="226"/>
      <c r="DH293" s="226"/>
      <c r="DI293" s="226"/>
      <c r="DJ293" s="226"/>
      <c r="DK293" s="226"/>
      <c r="DL293" s="226"/>
      <c r="DM293" s="226"/>
      <c r="DN293" s="226"/>
      <c r="DO293" s="226"/>
      <c r="DP293" s="226"/>
      <c r="DQ293" s="226"/>
      <c r="DR293" s="226"/>
      <c r="DS293" s="226"/>
      <c r="DT293" s="226"/>
      <c r="DU293" s="226"/>
      <c r="DV293" s="226"/>
      <c r="DW293" s="226"/>
      <c r="DX293" s="226"/>
      <c r="DY293" s="226"/>
      <c r="DZ293" s="226"/>
      <c r="EA293" s="226"/>
      <c r="EB293" s="226"/>
      <c r="EC293" s="226"/>
      <c r="ED293" s="226"/>
      <c r="EE293" s="226"/>
      <c r="EF293" s="226"/>
      <c r="EG293" s="226"/>
      <c r="EH293" s="226"/>
      <c r="EI293" s="226"/>
      <c r="EJ293" s="226"/>
      <c r="EK293" s="226"/>
      <c r="EL293" s="226"/>
      <c r="EM293" s="226"/>
      <c r="EN293" s="226"/>
      <c r="EO293" s="226"/>
      <c r="EP293" s="226"/>
      <c r="EQ293" s="226"/>
      <c r="ER293" s="226"/>
      <c r="ES293" s="226"/>
      <c r="ET293" s="226"/>
      <c r="EU293" s="226"/>
      <c r="EV293" s="226"/>
      <c r="EW293" s="226"/>
      <c r="EX293" s="226"/>
      <c r="EY293" s="226"/>
      <c r="EZ293" s="226"/>
      <c r="FA293" s="226"/>
    </row>
    <row r="294" spans="9:157" x14ac:dyDescent="0.25">
      <c r="I294" s="226"/>
      <c r="J294" s="226"/>
      <c r="K294" s="226"/>
      <c r="L294" s="226"/>
      <c r="M294" s="226"/>
      <c r="N294" s="226"/>
      <c r="O294" s="226"/>
      <c r="P294" s="226"/>
      <c r="Q294" s="226"/>
      <c r="R294" s="226"/>
      <c r="S294" s="226"/>
      <c r="T294" s="226"/>
      <c r="U294" s="226"/>
      <c r="V294" s="226"/>
      <c r="W294" s="226"/>
      <c r="X294" s="226"/>
      <c r="Y294" s="226"/>
      <c r="Z294" s="226"/>
      <c r="AA294" s="226"/>
      <c r="AB294" s="226"/>
      <c r="AC294" s="226"/>
      <c r="AD294" s="226"/>
      <c r="AE294" s="226"/>
      <c r="AF294" s="226"/>
      <c r="AG294" s="226"/>
      <c r="AH294" s="226"/>
      <c r="AI294" s="226"/>
      <c r="AJ294" s="226"/>
      <c r="AK294" s="226"/>
      <c r="AL294" s="226"/>
      <c r="AM294" s="226"/>
      <c r="AN294" s="226"/>
      <c r="AO294" s="226"/>
      <c r="AP294" s="226"/>
      <c r="AQ294" s="226"/>
      <c r="AR294" s="226"/>
      <c r="AS294" s="226"/>
      <c r="AT294" s="226"/>
      <c r="AU294" s="226"/>
      <c r="AV294" s="226"/>
      <c r="AW294" s="226"/>
      <c r="AX294" s="226"/>
      <c r="AY294" s="226"/>
      <c r="AZ294" s="226"/>
      <c r="BA294" s="226"/>
      <c r="BB294" s="226"/>
      <c r="BC294" s="226"/>
      <c r="BD294" s="226"/>
      <c r="BE294" s="226"/>
      <c r="BF294" s="226"/>
      <c r="BG294" s="226"/>
      <c r="BH294" s="226"/>
      <c r="BI294" s="226"/>
      <c r="BJ294" s="226"/>
      <c r="BK294" s="226"/>
      <c r="BL294" s="226"/>
      <c r="BM294" s="226"/>
      <c r="BN294" s="226"/>
      <c r="BO294" s="226"/>
      <c r="BP294" s="226"/>
      <c r="BQ294" s="226"/>
      <c r="BR294" s="226"/>
      <c r="BS294" s="226"/>
      <c r="BT294" s="226"/>
      <c r="BU294" s="226"/>
      <c r="BV294" s="226"/>
      <c r="BW294" s="226"/>
      <c r="BX294" s="226"/>
      <c r="BY294" s="226"/>
      <c r="BZ294" s="226"/>
      <c r="CA294" s="226"/>
      <c r="CB294" s="226"/>
      <c r="CC294" s="226"/>
      <c r="CD294" s="226"/>
      <c r="CE294" s="226"/>
      <c r="CF294" s="226"/>
      <c r="CG294" s="226"/>
      <c r="CH294" s="226"/>
      <c r="CI294" s="226"/>
      <c r="CJ294" s="226"/>
      <c r="CK294" s="226"/>
      <c r="CL294" s="226"/>
      <c r="CM294" s="226"/>
      <c r="CN294" s="226"/>
      <c r="CO294" s="226"/>
      <c r="CP294" s="226"/>
      <c r="CQ294" s="226"/>
      <c r="CR294" s="226"/>
      <c r="CS294" s="226"/>
      <c r="CT294" s="226"/>
      <c r="CU294" s="226"/>
      <c r="CV294" s="226"/>
      <c r="CW294" s="226"/>
      <c r="CX294" s="226"/>
      <c r="CY294" s="226"/>
      <c r="CZ294" s="226"/>
      <c r="DA294" s="226"/>
      <c r="DB294" s="226"/>
      <c r="DC294" s="226"/>
      <c r="DD294" s="226"/>
      <c r="DE294" s="226"/>
      <c r="DF294" s="226"/>
      <c r="DG294" s="226"/>
      <c r="DH294" s="226"/>
      <c r="DI294" s="226"/>
      <c r="DJ294" s="226"/>
      <c r="DK294" s="226"/>
      <c r="DL294" s="226"/>
      <c r="DM294" s="226"/>
      <c r="DN294" s="226"/>
      <c r="DO294" s="226"/>
      <c r="DP294" s="226"/>
      <c r="DQ294" s="226"/>
      <c r="DR294" s="226"/>
      <c r="DS294" s="226"/>
      <c r="DT294" s="226"/>
      <c r="DU294" s="226"/>
      <c r="DV294" s="226"/>
      <c r="DW294" s="226"/>
      <c r="DX294" s="226"/>
      <c r="DY294" s="226"/>
      <c r="DZ294" s="226"/>
      <c r="EA294" s="226"/>
      <c r="EB294" s="226"/>
      <c r="EC294" s="226"/>
      <c r="ED294" s="226"/>
      <c r="EE294" s="226"/>
      <c r="EF294" s="226"/>
      <c r="EG294" s="226"/>
      <c r="EH294" s="226"/>
      <c r="EI294" s="226"/>
      <c r="EJ294" s="226"/>
      <c r="EK294" s="226"/>
      <c r="EL294" s="226"/>
      <c r="EM294" s="226"/>
      <c r="EN294" s="226"/>
      <c r="EO294" s="226"/>
      <c r="EP294" s="226"/>
      <c r="EQ294" s="226"/>
      <c r="ER294" s="226"/>
      <c r="ES294" s="226"/>
      <c r="ET294" s="226"/>
      <c r="EU294" s="226"/>
      <c r="EV294" s="226"/>
      <c r="EW294" s="226"/>
      <c r="EX294" s="226"/>
      <c r="EY294" s="226"/>
      <c r="EZ294" s="226"/>
      <c r="FA294" s="226"/>
    </row>
    <row r="295" spans="9:157" x14ac:dyDescent="0.25">
      <c r="I295" s="226"/>
      <c r="J295" s="226"/>
      <c r="K295" s="226"/>
      <c r="L295" s="226"/>
      <c r="M295" s="226"/>
      <c r="N295" s="226"/>
      <c r="O295" s="226"/>
      <c r="P295" s="226"/>
      <c r="Q295" s="226"/>
      <c r="R295" s="226"/>
      <c r="S295" s="226"/>
      <c r="T295" s="226"/>
      <c r="U295" s="226"/>
      <c r="V295" s="226"/>
      <c r="W295" s="226"/>
      <c r="X295" s="226"/>
      <c r="Y295" s="226"/>
      <c r="Z295" s="226"/>
      <c r="AA295" s="226"/>
      <c r="AB295" s="226"/>
      <c r="AC295" s="226"/>
      <c r="AD295" s="226"/>
      <c r="AE295" s="226"/>
      <c r="AF295" s="226"/>
      <c r="AG295" s="226"/>
      <c r="AH295" s="226"/>
      <c r="AI295" s="226"/>
      <c r="AJ295" s="226"/>
      <c r="AK295" s="226"/>
      <c r="AL295" s="226"/>
      <c r="AM295" s="226"/>
      <c r="AN295" s="226"/>
      <c r="AO295" s="226"/>
      <c r="AP295" s="226"/>
      <c r="AQ295" s="226"/>
      <c r="AR295" s="226"/>
      <c r="AS295" s="226"/>
      <c r="AT295" s="226"/>
      <c r="AU295" s="226"/>
      <c r="AV295" s="226"/>
      <c r="AW295" s="226"/>
      <c r="AX295" s="226"/>
      <c r="AY295" s="226"/>
      <c r="AZ295" s="226"/>
      <c r="BA295" s="226"/>
      <c r="BB295" s="226"/>
      <c r="BC295" s="226"/>
      <c r="BD295" s="226"/>
      <c r="BE295" s="226"/>
      <c r="BF295" s="226"/>
      <c r="BG295" s="226"/>
      <c r="BH295" s="226"/>
      <c r="BI295" s="226"/>
      <c r="BJ295" s="226"/>
      <c r="BK295" s="226"/>
      <c r="BL295" s="226"/>
      <c r="BM295" s="226"/>
      <c r="BN295" s="226"/>
      <c r="BO295" s="226"/>
      <c r="BP295" s="226"/>
      <c r="BQ295" s="226"/>
      <c r="BR295" s="226"/>
      <c r="BS295" s="226"/>
      <c r="BT295" s="226"/>
      <c r="BU295" s="226"/>
      <c r="BV295" s="226"/>
      <c r="BW295" s="226"/>
      <c r="BX295" s="226"/>
      <c r="BY295" s="226"/>
      <c r="BZ295" s="226"/>
      <c r="CA295" s="226"/>
      <c r="CB295" s="226"/>
      <c r="CC295" s="226"/>
      <c r="CD295" s="226"/>
      <c r="CE295" s="226"/>
      <c r="CF295" s="226"/>
      <c r="CG295" s="226"/>
      <c r="CH295" s="226"/>
      <c r="CI295" s="226"/>
      <c r="CJ295" s="226"/>
      <c r="CK295" s="226"/>
      <c r="CL295" s="226"/>
      <c r="CM295" s="226"/>
      <c r="CN295" s="226"/>
      <c r="CO295" s="226"/>
      <c r="CP295" s="226"/>
      <c r="CQ295" s="226"/>
      <c r="CR295" s="226"/>
      <c r="CS295" s="226"/>
      <c r="CT295" s="226"/>
      <c r="CU295" s="226"/>
      <c r="CV295" s="226"/>
      <c r="CW295" s="226"/>
      <c r="CX295" s="226"/>
      <c r="CY295" s="226"/>
      <c r="CZ295" s="226"/>
      <c r="DA295" s="226"/>
      <c r="DB295" s="226"/>
      <c r="DC295" s="226"/>
      <c r="DD295" s="226"/>
      <c r="DE295" s="226"/>
      <c r="DF295" s="226"/>
      <c r="DG295" s="226"/>
      <c r="DH295" s="226"/>
      <c r="DI295" s="226"/>
      <c r="DJ295" s="226"/>
      <c r="DK295" s="226"/>
      <c r="DL295" s="226"/>
      <c r="DM295" s="226"/>
      <c r="DN295" s="226"/>
      <c r="DO295" s="226"/>
      <c r="DP295" s="226"/>
      <c r="DQ295" s="226"/>
      <c r="DR295" s="226"/>
      <c r="DS295" s="226"/>
      <c r="DT295" s="226"/>
      <c r="DU295" s="226"/>
      <c r="DV295" s="226"/>
      <c r="DW295" s="226"/>
      <c r="DX295" s="226"/>
      <c r="DY295" s="226"/>
      <c r="DZ295" s="226"/>
      <c r="EA295" s="226"/>
      <c r="EB295" s="226"/>
      <c r="EC295" s="226"/>
      <c r="ED295" s="226"/>
      <c r="EE295" s="226"/>
      <c r="EF295" s="226"/>
      <c r="EG295" s="226"/>
      <c r="EH295" s="226"/>
      <c r="EI295" s="226"/>
      <c r="EJ295" s="226"/>
      <c r="EK295" s="226"/>
      <c r="EL295" s="226"/>
      <c r="EM295" s="226"/>
      <c r="EN295" s="226"/>
      <c r="EO295" s="226"/>
      <c r="EP295" s="226"/>
      <c r="EQ295" s="226"/>
      <c r="ER295" s="226"/>
      <c r="ES295" s="226"/>
      <c r="ET295" s="226"/>
      <c r="EU295" s="226"/>
      <c r="EV295" s="226"/>
      <c r="EW295" s="226"/>
      <c r="EX295" s="226"/>
      <c r="EY295" s="226"/>
      <c r="EZ295" s="226"/>
      <c r="FA295" s="226"/>
    </row>
    <row r="296" spans="9:157" x14ac:dyDescent="0.25">
      <c r="I296" s="226"/>
      <c r="J296" s="226"/>
      <c r="K296" s="226"/>
      <c r="L296" s="226"/>
      <c r="M296" s="226"/>
      <c r="N296" s="226"/>
      <c r="O296" s="226"/>
      <c r="P296" s="226"/>
      <c r="Q296" s="226"/>
      <c r="R296" s="226"/>
      <c r="S296" s="226"/>
      <c r="T296" s="226"/>
      <c r="U296" s="226"/>
      <c r="V296" s="226"/>
      <c r="W296" s="226"/>
      <c r="X296" s="226"/>
      <c r="Y296" s="226"/>
      <c r="Z296" s="226"/>
      <c r="AA296" s="226"/>
      <c r="AB296" s="226"/>
      <c r="AC296" s="226"/>
      <c r="AD296" s="226"/>
      <c r="AE296" s="226"/>
      <c r="AF296" s="226"/>
      <c r="AG296" s="226"/>
      <c r="AH296" s="226"/>
      <c r="AI296" s="226"/>
      <c r="AJ296" s="226"/>
      <c r="AK296" s="226"/>
      <c r="AL296" s="226"/>
      <c r="AM296" s="226"/>
      <c r="AN296" s="226"/>
      <c r="AO296" s="226"/>
      <c r="AP296" s="226"/>
      <c r="AQ296" s="226"/>
      <c r="AR296" s="226"/>
      <c r="AS296" s="226"/>
      <c r="AT296" s="226"/>
      <c r="AU296" s="226"/>
      <c r="AV296" s="226"/>
      <c r="AW296" s="226"/>
      <c r="AX296" s="226"/>
      <c r="AY296" s="226"/>
      <c r="AZ296" s="226"/>
      <c r="BA296" s="226"/>
      <c r="BB296" s="226"/>
      <c r="BC296" s="226"/>
      <c r="BD296" s="226"/>
      <c r="BE296" s="226"/>
      <c r="BF296" s="226"/>
      <c r="BG296" s="226"/>
      <c r="BH296" s="226"/>
      <c r="BI296" s="226"/>
      <c r="BJ296" s="226"/>
      <c r="BK296" s="226"/>
      <c r="BL296" s="226"/>
      <c r="BM296" s="226"/>
      <c r="BN296" s="226"/>
      <c r="BO296" s="226"/>
      <c r="BP296" s="226"/>
      <c r="BQ296" s="226"/>
      <c r="BR296" s="226"/>
      <c r="BS296" s="226"/>
      <c r="BT296" s="226"/>
      <c r="BU296" s="226"/>
      <c r="BV296" s="226"/>
      <c r="BW296" s="226"/>
      <c r="BX296" s="226"/>
      <c r="BY296" s="226"/>
      <c r="BZ296" s="226"/>
      <c r="CA296" s="226"/>
      <c r="CB296" s="226"/>
      <c r="CC296" s="226"/>
      <c r="CD296" s="226"/>
      <c r="CE296" s="226"/>
      <c r="CF296" s="226"/>
      <c r="CG296" s="226"/>
      <c r="CH296" s="226"/>
      <c r="CI296" s="226"/>
      <c r="CJ296" s="226"/>
      <c r="CK296" s="226"/>
      <c r="CL296" s="226"/>
      <c r="CM296" s="226"/>
      <c r="CN296" s="226"/>
      <c r="CO296" s="226"/>
      <c r="CP296" s="226"/>
      <c r="CQ296" s="226"/>
      <c r="CR296" s="226"/>
      <c r="CS296" s="226"/>
      <c r="CT296" s="226"/>
      <c r="CU296" s="226"/>
      <c r="CV296" s="226"/>
      <c r="CW296" s="226"/>
      <c r="CX296" s="226"/>
      <c r="CY296" s="226"/>
      <c r="CZ296" s="226"/>
      <c r="DA296" s="226"/>
      <c r="DB296" s="226"/>
      <c r="DC296" s="226"/>
      <c r="DD296" s="226"/>
      <c r="DE296" s="226"/>
      <c r="DF296" s="226"/>
      <c r="DG296" s="226"/>
      <c r="DH296" s="226"/>
      <c r="DI296" s="226"/>
      <c r="DJ296" s="226"/>
      <c r="DK296" s="226"/>
      <c r="DL296" s="226"/>
      <c r="DM296" s="226"/>
      <c r="DN296" s="226"/>
      <c r="DO296" s="226"/>
      <c r="DP296" s="226"/>
      <c r="DQ296" s="226"/>
      <c r="DR296" s="226"/>
      <c r="DS296" s="226"/>
      <c r="DT296" s="226"/>
      <c r="DU296" s="226"/>
      <c r="DV296" s="226"/>
      <c r="DW296" s="226"/>
      <c r="DX296" s="226"/>
      <c r="DY296" s="226"/>
      <c r="DZ296" s="226"/>
      <c r="EA296" s="226"/>
      <c r="EB296" s="226"/>
      <c r="EC296" s="226"/>
      <c r="ED296" s="226"/>
      <c r="EE296" s="226"/>
      <c r="EF296" s="226"/>
      <c r="EG296" s="226"/>
      <c r="EH296" s="226"/>
      <c r="EI296" s="226"/>
      <c r="EJ296" s="226"/>
      <c r="EK296" s="226"/>
      <c r="EL296" s="226"/>
      <c r="EM296" s="226"/>
      <c r="EN296" s="226"/>
      <c r="EO296" s="226"/>
      <c r="EP296" s="226"/>
      <c r="EQ296" s="226"/>
      <c r="ER296" s="226"/>
      <c r="ES296" s="226"/>
      <c r="ET296" s="226"/>
      <c r="EU296" s="226"/>
      <c r="EV296" s="226"/>
      <c r="EW296" s="226"/>
      <c r="EX296" s="226"/>
      <c r="EY296" s="226"/>
      <c r="EZ296" s="226"/>
      <c r="FA296" s="226"/>
    </row>
    <row r="297" spans="9:157" x14ac:dyDescent="0.25">
      <c r="I297" s="226"/>
      <c r="J297" s="226"/>
      <c r="K297" s="226"/>
      <c r="L297" s="226"/>
      <c r="M297" s="226"/>
      <c r="N297" s="226"/>
      <c r="O297" s="226"/>
      <c r="P297" s="226"/>
      <c r="Q297" s="226"/>
      <c r="R297" s="226"/>
      <c r="S297" s="226"/>
      <c r="T297" s="226"/>
      <c r="U297" s="226"/>
      <c r="V297" s="226"/>
      <c r="W297" s="226"/>
      <c r="X297" s="226"/>
      <c r="Y297" s="226"/>
      <c r="Z297" s="226"/>
      <c r="AA297" s="226"/>
      <c r="AB297" s="226"/>
      <c r="AC297" s="226"/>
      <c r="AD297" s="226"/>
      <c r="AE297" s="226"/>
      <c r="AF297" s="226"/>
      <c r="AG297" s="226"/>
      <c r="AH297" s="226"/>
      <c r="AI297" s="226"/>
      <c r="AJ297" s="226"/>
      <c r="AK297" s="226"/>
      <c r="AL297" s="226"/>
      <c r="AM297" s="226"/>
      <c r="AN297" s="226"/>
      <c r="AO297" s="226"/>
      <c r="AP297" s="226"/>
      <c r="AQ297" s="226"/>
      <c r="AR297" s="226"/>
      <c r="AS297" s="226"/>
      <c r="AT297" s="226"/>
      <c r="AU297" s="226"/>
      <c r="AV297" s="226"/>
      <c r="AW297" s="226"/>
      <c r="AX297" s="226"/>
      <c r="AY297" s="226"/>
      <c r="AZ297" s="226"/>
      <c r="BA297" s="226"/>
      <c r="BB297" s="226"/>
      <c r="BC297" s="226"/>
      <c r="BD297" s="226"/>
      <c r="BE297" s="226"/>
      <c r="BF297" s="226"/>
      <c r="BG297" s="226"/>
      <c r="BH297" s="226"/>
      <c r="BI297" s="226"/>
      <c r="BJ297" s="226"/>
      <c r="BK297" s="226"/>
      <c r="BL297" s="226"/>
      <c r="BM297" s="226"/>
      <c r="BN297" s="226"/>
      <c r="BO297" s="226"/>
      <c r="BP297" s="226"/>
      <c r="BQ297" s="226"/>
      <c r="BR297" s="226"/>
      <c r="BS297" s="226"/>
      <c r="BT297" s="226"/>
      <c r="BU297" s="226"/>
      <c r="BV297" s="226"/>
      <c r="BW297" s="226"/>
      <c r="BX297" s="226"/>
      <c r="BY297" s="226"/>
      <c r="BZ297" s="226"/>
      <c r="CA297" s="226"/>
      <c r="CB297" s="226"/>
      <c r="CC297" s="226"/>
      <c r="CD297" s="226"/>
      <c r="CE297" s="226"/>
      <c r="CF297" s="226"/>
      <c r="CG297" s="226"/>
      <c r="CH297" s="226"/>
      <c r="CI297" s="226"/>
      <c r="CJ297" s="226"/>
      <c r="CK297" s="226"/>
      <c r="CL297" s="226"/>
      <c r="CM297" s="226"/>
      <c r="CN297" s="226"/>
      <c r="CO297" s="226"/>
      <c r="CP297" s="226"/>
      <c r="CQ297" s="226"/>
      <c r="CR297" s="226"/>
      <c r="CS297" s="226"/>
      <c r="CT297" s="226"/>
      <c r="CU297" s="226"/>
      <c r="CV297" s="226"/>
      <c r="CW297" s="226"/>
      <c r="CX297" s="226"/>
      <c r="CY297" s="226"/>
      <c r="CZ297" s="226"/>
      <c r="DA297" s="226"/>
      <c r="DB297" s="226"/>
      <c r="DC297" s="226"/>
      <c r="DD297" s="226"/>
      <c r="DE297" s="226"/>
      <c r="DF297" s="226"/>
      <c r="DG297" s="226"/>
      <c r="DH297" s="226"/>
      <c r="DI297" s="226"/>
      <c r="DJ297" s="226"/>
      <c r="DK297" s="226"/>
      <c r="DL297" s="226"/>
      <c r="DM297" s="226"/>
      <c r="DN297" s="226"/>
      <c r="DO297" s="226"/>
      <c r="DP297" s="226"/>
      <c r="DQ297" s="226"/>
      <c r="DR297" s="226"/>
      <c r="DS297" s="226"/>
      <c r="DT297" s="226"/>
      <c r="DU297" s="226"/>
      <c r="DV297" s="226"/>
      <c r="DW297" s="226"/>
      <c r="DX297" s="226"/>
      <c r="DY297" s="226"/>
      <c r="DZ297" s="226"/>
      <c r="EA297" s="226"/>
      <c r="EB297" s="226"/>
      <c r="EC297" s="226"/>
      <c r="ED297" s="226"/>
      <c r="EE297" s="226"/>
      <c r="EF297" s="226"/>
      <c r="EG297" s="226"/>
      <c r="EH297" s="226"/>
      <c r="EI297" s="226"/>
      <c r="EJ297" s="226"/>
      <c r="EK297" s="226"/>
      <c r="EL297" s="226"/>
      <c r="EM297" s="226"/>
      <c r="EN297" s="226"/>
      <c r="EO297" s="226"/>
      <c r="EP297" s="226"/>
      <c r="EQ297" s="226"/>
      <c r="ER297" s="226"/>
      <c r="ES297" s="226"/>
      <c r="ET297" s="226"/>
      <c r="EU297" s="226"/>
      <c r="EV297" s="226"/>
      <c r="EW297" s="226"/>
      <c r="EX297" s="226"/>
      <c r="EY297" s="226"/>
      <c r="EZ297" s="226"/>
      <c r="FA297" s="226"/>
    </row>
    <row r="298" spans="9:157" x14ac:dyDescent="0.25">
      <c r="I298" s="226"/>
      <c r="J298" s="226"/>
      <c r="K298" s="226"/>
      <c r="L298" s="226"/>
      <c r="M298" s="226"/>
      <c r="N298" s="226"/>
      <c r="O298" s="226"/>
      <c r="P298" s="226"/>
      <c r="Q298" s="226"/>
      <c r="R298" s="226"/>
      <c r="S298" s="226"/>
      <c r="T298" s="226"/>
      <c r="U298" s="226"/>
      <c r="V298" s="226"/>
      <c r="W298" s="226"/>
      <c r="X298" s="226"/>
      <c r="Y298" s="226"/>
      <c r="Z298" s="226"/>
      <c r="AA298" s="226"/>
      <c r="AB298" s="226"/>
      <c r="AC298" s="226"/>
      <c r="AD298" s="226"/>
      <c r="AE298" s="226"/>
      <c r="AF298" s="226"/>
      <c r="AG298" s="226"/>
      <c r="AH298" s="226"/>
      <c r="AI298" s="226"/>
      <c r="AJ298" s="226"/>
      <c r="AK298" s="226"/>
      <c r="AL298" s="226"/>
      <c r="AM298" s="226"/>
      <c r="AN298" s="226"/>
      <c r="AO298" s="226"/>
      <c r="AP298" s="226"/>
      <c r="AQ298" s="226"/>
      <c r="AR298" s="226"/>
      <c r="AS298" s="226"/>
      <c r="AT298" s="226"/>
      <c r="AU298" s="226"/>
      <c r="AV298" s="226"/>
      <c r="AW298" s="226"/>
      <c r="AX298" s="226"/>
      <c r="AY298" s="226"/>
      <c r="AZ298" s="226"/>
      <c r="BA298" s="226"/>
      <c r="BB298" s="226"/>
      <c r="BC298" s="226"/>
      <c r="BD298" s="226"/>
      <c r="BE298" s="226"/>
      <c r="BF298" s="226"/>
      <c r="BG298" s="226"/>
      <c r="BH298" s="226"/>
      <c r="BI298" s="226"/>
      <c r="BJ298" s="226"/>
      <c r="BK298" s="226"/>
      <c r="BL298" s="226"/>
      <c r="BM298" s="226"/>
      <c r="BN298" s="226"/>
      <c r="BO298" s="226"/>
      <c r="BP298" s="226"/>
      <c r="BQ298" s="226"/>
      <c r="BR298" s="226"/>
      <c r="BS298" s="226"/>
      <c r="BT298" s="226"/>
      <c r="BU298" s="226"/>
      <c r="BV298" s="226"/>
      <c r="BW298" s="226"/>
      <c r="BX298" s="226"/>
      <c r="BY298" s="226"/>
      <c r="BZ298" s="226"/>
      <c r="CA298" s="226"/>
      <c r="CB298" s="226"/>
      <c r="CC298" s="226"/>
      <c r="CD298" s="226"/>
      <c r="CE298" s="226"/>
      <c r="CF298" s="226"/>
      <c r="CG298" s="226"/>
      <c r="CH298" s="226"/>
      <c r="CI298" s="226"/>
      <c r="CJ298" s="226"/>
      <c r="CK298" s="226"/>
      <c r="CL298" s="226"/>
      <c r="CM298" s="226"/>
      <c r="CN298" s="226"/>
      <c r="CO298" s="226"/>
      <c r="CP298" s="226"/>
      <c r="CQ298" s="226"/>
      <c r="CR298" s="226"/>
      <c r="CS298" s="226"/>
      <c r="CT298" s="226"/>
      <c r="CU298" s="226"/>
      <c r="CV298" s="226"/>
      <c r="CW298" s="226"/>
      <c r="CX298" s="226"/>
      <c r="CY298" s="226"/>
      <c r="CZ298" s="226"/>
      <c r="DA298" s="226"/>
      <c r="DB298" s="226"/>
      <c r="DC298" s="226"/>
      <c r="DD298" s="226"/>
      <c r="DE298" s="226"/>
      <c r="DF298" s="226"/>
      <c r="DG298" s="226"/>
      <c r="DH298" s="226"/>
      <c r="DI298" s="226"/>
      <c r="DJ298" s="226"/>
      <c r="DK298" s="226"/>
      <c r="DL298" s="226"/>
      <c r="DM298" s="226"/>
      <c r="DN298" s="226"/>
      <c r="DO298" s="226"/>
      <c r="DP298" s="226"/>
      <c r="DQ298" s="226"/>
      <c r="DR298" s="226"/>
      <c r="DS298" s="226"/>
      <c r="DT298" s="226"/>
      <c r="DU298" s="226"/>
      <c r="DV298" s="226"/>
      <c r="DW298" s="226"/>
      <c r="DX298" s="226"/>
      <c r="DY298" s="226"/>
      <c r="DZ298" s="226"/>
      <c r="EA298" s="226"/>
      <c r="EB298" s="226"/>
      <c r="EC298" s="226"/>
      <c r="ED298" s="226"/>
      <c r="EE298" s="226"/>
      <c r="EF298" s="226"/>
      <c r="EG298" s="226"/>
      <c r="EH298" s="226"/>
      <c r="EI298" s="226"/>
      <c r="EJ298" s="226"/>
      <c r="EK298" s="226"/>
      <c r="EL298" s="226"/>
      <c r="EM298" s="226"/>
      <c r="EN298" s="226"/>
      <c r="EO298" s="226"/>
      <c r="EP298" s="226"/>
      <c r="EQ298" s="226"/>
      <c r="ER298" s="226"/>
      <c r="ES298" s="226"/>
      <c r="ET298" s="226"/>
      <c r="EU298" s="226"/>
      <c r="EV298" s="226"/>
      <c r="EW298" s="226"/>
      <c r="EX298" s="226"/>
      <c r="EY298" s="226"/>
      <c r="EZ298" s="226"/>
      <c r="FA298" s="226"/>
    </row>
    <row r="299" spans="9:157" x14ac:dyDescent="0.25">
      <c r="I299" s="226"/>
      <c r="J299" s="226"/>
      <c r="K299" s="226"/>
      <c r="L299" s="226"/>
      <c r="M299" s="226"/>
      <c r="N299" s="226"/>
      <c r="O299" s="226"/>
      <c r="P299" s="226"/>
      <c r="Q299" s="226"/>
      <c r="R299" s="226"/>
      <c r="S299" s="226"/>
      <c r="T299" s="226"/>
      <c r="U299" s="226"/>
      <c r="V299" s="226"/>
      <c r="W299" s="226"/>
      <c r="X299" s="226"/>
      <c r="Y299" s="226"/>
      <c r="Z299" s="226"/>
      <c r="AA299" s="226"/>
      <c r="AB299" s="226"/>
      <c r="AC299" s="226"/>
      <c r="AD299" s="226"/>
      <c r="AE299" s="226"/>
      <c r="AF299" s="226"/>
      <c r="AG299" s="226"/>
      <c r="AH299" s="226"/>
      <c r="AI299" s="226"/>
      <c r="AJ299" s="226"/>
      <c r="AK299" s="226"/>
      <c r="AL299" s="226"/>
      <c r="AM299" s="226"/>
      <c r="AN299" s="226"/>
      <c r="AO299" s="226"/>
      <c r="AP299" s="226"/>
      <c r="AQ299" s="226"/>
      <c r="AR299" s="226"/>
      <c r="AS299" s="226"/>
      <c r="AT299" s="226"/>
      <c r="AU299" s="226"/>
      <c r="AV299" s="226"/>
      <c r="AW299" s="226"/>
      <c r="AX299" s="226"/>
      <c r="AY299" s="226"/>
      <c r="AZ299" s="226"/>
      <c r="BA299" s="226"/>
      <c r="BB299" s="226"/>
      <c r="BC299" s="226"/>
      <c r="BD299" s="226"/>
      <c r="BE299" s="226"/>
      <c r="BF299" s="226"/>
      <c r="BG299" s="226"/>
      <c r="BH299" s="226"/>
      <c r="BI299" s="226"/>
      <c r="BJ299" s="226"/>
      <c r="BK299" s="226"/>
      <c r="BL299" s="226"/>
      <c r="BM299" s="226"/>
      <c r="BN299" s="226"/>
      <c r="BO299" s="226"/>
      <c r="BP299" s="226"/>
      <c r="BQ299" s="226"/>
      <c r="BR299" s="226"/>
      <c r="BS299" s="226"/>
      <c r="BT299" s="226"/>
      <c r="BU299" s="226"/>
      <c r="BV299" s="226"/>
      <c r="BW299" s="226"/>
      <c r="BX299" s="226"/>
      <c r="BY299" s="226"/>
      <c r="BZ299" s="226"/>
      <c r="CA299" s="226"/>
      <c r="CB299" s="226"/>
      <c r="CC299" s="226"/>
      <c r="CD299" s="226"/>
      <c r="CE299" s="226"/>
      <c r="CF299" s="226"/>
      <c r="CG299" s="226"/>
      <c r="CH299" s="226"/>
      <c r="CI299" s="226"/>
      <c r="CJ299" s="226"/>
      <c r="CK299" s="226"/>
      <c r="CL299" s="226"/>
      <c r="CM299" s="226"/>
      <c r="CN299" s="226"/>
      <c r="CO299" s="226"/>
      <c r="CP299" s="226"/>
      <c r="CQ299" s="226"/>
      <c r="CR299" s="226"/>
      <c r="CS299" s="226"/>
      <c r="CT299" s="226"/>
      <c r="CU299" s="226"/>
      <c r="CV299" s="226"/>
      <c r="CW299" s="226"/>
      <c r="CX299" s="226"/>
      <c r="CY299" s="226"/>
      <c r="CZ299" s="226"/>
      <c r="DA299" s="226"/>
      <c r="DB299" s="226"/>
      <c r="DC299" s="226"/>
      <c r="DD299" s="226"/>
      <c r="DE299" s="226"/>
      <c r="DF299" s="226"/>
      <c r="DG299" s="226"/>
      <c r="DH299" s="226"/>
      <c r="DI299" s="226"/>
      <c r="DJ299" s="226"/>
      <c r="DK299" s="226"/>
      <c r="DL299" s="226"/>
      <c r="DM299" s="226"/>
      <c r="DN299" s="226"/>
      <c r="DO299" s="226"/>
      <c r="DP299" s="226"/>
      <c r="DQ299" s="226"/>
      <c r="DR299" s="226"/>
      <c r="DS299" s="226"/>
      <c r="DT299" s="226"/>
      <c r="DU299" s="226"/>
      <c r="DV299" s="226"/>
      <c r="DW299" s="226"/>
      <c r="DX299" s="226"/>
      <c r="DY299" s="226"/>
      <c r="DZ299" s="226"/>
      <c r="EA299" s="226"/>
      <c r="EB299" s="226"/>
      <c r="EC299" s="226"/>
      <c r="ED299" s="226"/>
      <c r="EE299" s="226"/>
      <c r="EF299" s="226"/>
      <c r="EG299" s="226"/>
      <c r="EH299" s="226"/>
      <c r="EI299" s="226"/>
      <c r="EJ299" s="226"/>
      <c r="EK299" s="226"/>
      <c r="EL299" s="226"/>
      <c r="EM299" s="226"/>
      <c r="EN299" s="226"/>
      <c r="EO299" s="226"/>
      <c r="EP299" s="226"/>
      <c r="EQ299" s="226"/>
      <c r="ER299" s="226"/>
      <c r="ES299" s="226"/>
      <c r="ET299" s="226"/>
      <c r="EU299" s="226"/>
      <c r="EV299" s="226"/>
      <c r="EW299" s="226"/>
      <c r="EX299" s="226"/>
      <c r="EY299" s="226"/>
      <c r="EZ299" s="226"/>
      <c r="FA299" s="226"/>
    </row>
    <row r="300" spans="9:157" x14ac:dyDescent="0.25">
      <c r="I300" s="226"/>
      <c r="J300" s="226"/>
      <c r="K300" s="226"/>
      <c r="L300" s="226"/>
      <c r="M300" s="226"/>
      <c r="N300" s="226"/>
      <c r="O300" s="226"/>
      <c r="P300" s="226"/>
      <c r="Q300" s="226"/>
      <c r="R300" s="226"/>
      <c r="S300" s="226"/>
      <c r="T300" s="226"/>
      <c r="U300" s="226"/>
      <c r="V300" s="226"/>
      <c r="W300" s="226"/>
      <c r="X300" s="226"/>
      <c r="Y300" s="226"/>
      <c r="Z300" s="226"/>
      <c r="AA300" s="226"/>
      <c r="AB300" s="226"/>
      <c r="AC300" s="226"/>
      <c r="AD300" s="226"/>
      <c r="AE300" s="226"/>
      <c r="AF300" s="226"/>
      <c r="AG300" s="226"/>
      <c r="AH300" s="226"/>
      <c r="AI300" s="226"/>
      <c r="AJ300" s="226"/>
      <c r="AK300" s="226"/>
      <c r="AL300" s="226"/>
      <c r="AM300" s="226"/>
      <c r="AN300" s="226"/>
      <c r="AO300" s="226"/>
      <c r="AP300" s="226"/>
      <c r="AQ300" s="226"/>
      <c r="AR300" s="226"/>
      <c r="AS300" s="226"/>
      <c r="AT300" s="226"/>
      <c r="AU300" s="226"/>
      <c r="AV300" s="226"/>
      <c r="AW300" s="226"/>
      <c r="AX300" s="226"/>
      <c r="AY300" s="226"/>
      <c r="AZ300" s="226"/>
      <c r="BA300" s="226"/>
      <c r="BB300" s="226"/>
      <c r="BC300" s="226"/>
      <c r="BD300" s="226"/>
      <c r="BE300" s="226"/>
      <c r="BF300" s="226"/>
      <c r="BG300" s="226"/>
      <c r="BH300" s="226"/>
      <c r="BI300" s="226"/>
      <c r="BJ300" s="226"/>
      <c r="BK300" s="226"/>
      <c r="BL300" s="226"/>
      <c r="BM300" s="226"/>
      <c r="BN300" s="226"/>
      <c r="BO300" s="226"/>
      <c r="BP300" s="226"/>
      <c r="BQ300" s="226"/>
      <c r="BR300" s="226"/>
      <c r="BS300" s="226"/>
      <c r="BT300" s="226"/>
      <c r="BU300" s="226"/>
      <c r="BV300" s="226"/>
      <c r="BW300" s="226"/>
      <c r="BX300" s="226"/>
      <c r="BY300" s="226"/>
      <c r="BZ300" s="226"/>
      <c r="CA300" s="226"/>
      <c r="CB300" s="226"/>
      <c r="CC300" s="226"/>
      <c r="CD300" s="226"/>
      <c r="CE300" s="226"/>
      <c r="CF300" s="226"/>
      <c r="CG300" s="226"/>
      <c r="CH300" s="226"/>
      <c r="CI300" s="226"/>
      <c r="CJ300" s="226"/>
      <c r="CK300" s="226"/>
      <c r="CL300" s="226"/>
      <c r="CM300" s="226"/>
      <c r="CN300" s="226"/>
      <c r="CO300" s="226"/>
      <c r="CP300" s="226"/>
      <c r="CQ300" s="226"/>
      <c r="CR300" s="226"/>
      <c r="CS300" s="226"/>
      <c r="CT300" s="226"/>
      <c r="CU300" s="226"/>
      <c r="CV300" s="226"/>
      <c r="CW300" s="226"/>
      <c r="CX300" s="226"/>
      <c r="CY300" s="226"/>
      <c r="CZ300" s="226"/>
      <c r="DA300" s="226"/>
      <c r="DB300" s="226"/>
      <c r="DC300" s="226"/>
      <c r="DD300" s="226"/>
      <c r="DE300" s="226"/>
      <c r="DF300" s="226"/>
      <c r="DG300" s="226"/>
      <c r="DH300" s="226"/>
      <c r="DI300" s="226"/>
      <c r="DJ300" s="226"/>
      <c r="DK300" s="226"/>
      <c r="DL300" s="226"/>
      <c r="DM300" s="226"/>
      <c r="DN300" s="226"/>
      <c r="DO300" s="226"/>
      <c r="DP300" s="226"/>
      <c r="DQ300" s="226"/>
      <c r="DR300" s="226"/>
      <c r="DS300" s="226"/>
      <c r="DT300" s="226"/>
      <c r="DU300" s="226"/>
      <c r="DV300" s="226"/>
      <c r="DW300" s="226"/>
      <c r="DX300" s="226"/>
      <c r="DY300" s="226"/>
      <c r="DZ300" s="226"/>
      <c r="EA300" s="226"/>
      <c r="EB300" s="226"/>
      <c r="EC300" s="226"/>
      <c r="ED300" s="226"/>
      <c r="EE300" s="226"/>
      <c r="EF300" s="226"/>
      <c r="EG300" s="226"/>
      <c r="EH300" s="226"/>
      <c r="EI300" s="226"/>
      <c r="EJ300" s="226"/>
      <c r="EK300" s="226"/>
      <c r="EL300" s="226"/>
      <c r="EM300" s="226"/>
      <c r="EN300" s="226"/>
      <c r="EO300" s="226"/>
      <c r="EP300" s="226"/>
      <c r="EQ300" s="226"/>
      <c r="ER300" s="226"/>
      <c r="ES300" s="226"/>
      <c r="ET300" s="226"/>
      <c r="EU300" s="226"/>
      <c r="EV300" s="226"/>
      <c r="EW300" s="226"/>
      <c r="EX300" s="226"/>
      <c r="EY300" s="226"/>
      <c r="EZ300" s="226"/>
      <c r="FA300" s="226"/>
    </row>
    <row r="301" spans="9:157" x14ac:dyDescent="0.25">
      <c r="I301" s="226"/>
      <c r="J301" s="226"/>
      <c r="K301" s="226"/>
      <c r="L301" s="226"/>
      <c r="M301" s="226"/>
      <c r="N301" s="226"/>
      <c r="O301" s="226"/>
      <c r="P301" s="226"/>
      <c r="Q301" s="226"/>
      <c r="R301" s="226"/>
      <c r="S301" s="226"/>
      <c r="T301" s="226"/>
      <c r="U301" s="226"/>
      <c r="V301" s="226"/>
      <c r="W301" s="226"/>
      <c r="X301" s="226"/>
      <c r="Y301" s="226"/>
      <c r="Z301" s="226"/>
      <c r="AA301" s="226"/>
      <c r="AB301" s="226"/>
      <c r="AC301" s="226"/>
      <c r="AD301" s="226"/>
      <c r="AE301" s="226"/>
      <c r="AF301" s="226"/>
      <c r="AG301" s="226"/>
      <c r="AH301" s="226"/>
      <c r="AI301" s="226"/>
      <c r="AJ301" s="226"/>
      <c r="AK301" s="226"/>
      <c r="AL301" s="226"/>
      <c r="AM301" s="226"/>
      <c r="AN301" s="226"/>
      <c r="AO301" s="226"/>
      <c r="AP301" s="226"/>
      <c r="AQ301" s="226"/>
      <c r="AR301" s="226"/>
      <c r="AS301" s="226"/>
      <c r="AT301" s="226"/>
      <c r="AU301" s="226"/>
      <c r="AV301" s="226"/>
      <c r="AW301" s="226"/>
      <c r="AX301" s="226"/>
      <c r="AY301" s="226"/>
      <c r="AZ301" s="226"/>
      <c r="BA301" s="226"/>
      <c r="BB301" s="226"/>
      <c r="BC301" s="226"/>
      <c r="BD301" s="226"/>
      <c r="BE301" s="226"/>
      <c r="BF301" s="226"/>
      <c r="BG301" s="226"/>
      <c r="BH301" s="226"/>
      <c r="BI301" s="226"/>
      <c r="BJ301" s="226"/>
      <c r="BK301" s="226"/>
      <c r="BL301" s="226"/>
      <c r="BM301" s="226"/>
      <c r="BN301" s="226"/>
      <c r="BO301" s="226"/>
      <c r="BP301" s="226"/>
      <c r="BQ301" s="226"/>
      <c r="BR301" s="226"/>
      <c r="BS301" s="226"/>
      <c r="BT301" s="226"/>
      <c r="BU301" s="226"/>
      <c r="BV301" s="226"/>
      <c r="BW301" s="226"/>
      <c r="BX301" s="226"/>
      <c r="BY301" s="226"/>
      <c r="BZ301" s="226"/>
      <c r="CA301" s="226"/>
      <c r="CB301" s="226"/>
      <c r="CC301" s="226"/>
      <c r="CD301" s="226"/>
      <c r="CE301" s="226"/>
      <c r="CF301" s="226"/>
      <c r="CG301" s="226"/>
      <c r="CH301" s="226"/>
      <c r="CI301" s="226"/>
      <c r="CJ301" s="226"/>
      <c r="CK301" s="226"/>
      <c r="CL301" s="226"/>
      <c r="CM301" s="226"/>
      <c r="CN301" s="226"/>
      <c r="CO301" s="226"/>
      <c r="CP301" s="226"/>
      <c r="CQ301" s="226"/>
      <c r="CR301" s="226"/>
      <c r="CS301" s="226"/>
      <c r="CT301" s="226"/>
      <c r="CU301" s="226"/>
      <c r="CV301" s="226"/>
      <c r="CW301" s="226"/>
      <c r="CX301" s="226"/>
      <c r="CY301" s="226"/>
      <c r="CZ301" s="226"/>
      <c r="DA301" s="226"/>
      <c r="DB301" s="226"/>
      <c r="DC301" s="226"/>
      <c r="DD301" s="226"/>
      <c r="DE301" s="226"/>
      <c r="DF301" s="226"/>
      <c r="DG301" s="226"/>
      <c r="DH301" s="226"/>
      <c r="DI301" s="226"/>
      <c r="DJ301" s="226"/>
      <c r="DK301" s="226"/>
      <c r="DL301" s="226"/>
      <c r="DM301" s="226"/>
      <c r="DN301" s="226"/>
      <c r="DO301" s="226"/>
      <c r="DP301" s="226"/>
      <c r="DQ301" s="226"/>
      <c r="DR301" s="226"/>
      <c r="DS301" s="226"/>
      <c r="DT301" s="226"/>
      <c r="DU301" s="226"/>
      <c r="DV301" s="226"/>
      <c r="DW301" s="226"/>
      <c r="DX301" s="226"/>
      <c r="DY301" s="226"/>
      <c r="DZ301" s="226"/>
      <c r="EA301" s="226"/>
      <c r="EB301" s="226"/>
      <c r="EC301" s="226"/>
      <c r="ED301" s="226"/>
      <c r="EE301" s="226"/>
      <c r="EF301" s="226"/>
      <c r="EG301" s="226"/>
      <c r="EH301" s="226"/>
      <c r="EI301" s="226"/>
      <c r="EJ301" s="226"/>
      <c r="EK301" s="226"/>
      <c r="EL301" s="226"/>
      <c r="EM301" s="226"/>
      <c r="EN301" s="226"/>
      <c r="EO301" s="226"/>
      <c r="EP301" s="226"/>
      <c r="EQ301" s="226"/>
      <c r="ER301" s="226"/>
      <c r="ES301" s="226"/>
      <c r="ET301" s="226"/>
      <c r="EU301" s="226"/>
      <c r="EV301" s="226"/>
      <c r="EW301" s="226"/>
      <c r="EX301" s="226"/>
      <c r="EY301" s="226"/>
      <c r="EZ301" s="226"/>
      <c r="FA301" s="226"/>
    </row>
    <row r="302" spans="9:157" x14ac:dyDescent="0.25">
      <c r="I302" s="226"/>
      <c r="J302" s="226"/>
      <c r="K302" s="226"/>
      <c r="L302" s="226"/>
      <c r="M302" s="226"/>
      <c r="N302" s="226"/>
      <c r="O302" s="226"/>
      <c r="P302" s="226"/>
      <c r="Q302" s="226"/>
      <c r="R302" s="226"/>
      <c r="S302" s="226"/>
      <c r="T302" s="226"/>
      <c r="U302" s="226"/>
      <c r="V302" s="226"/>
      <c r="W302" s="226"/>
      <c r="X302" s="226"/>
      <c r="Y302" s="226"/>
      <c r="Z302" s="226"/>
      <c r="AA302" s="226"/>
      <c r="AB302" s="226"/>
      <c r="AC302" s="226"/>
      <c r="AD302" s="226"/>
      <c r="AE302" s="226"/>
      <c r="AF302" s="226"/>
      <c r="AG302" s="226"/>
      <c r="AH302" s="226"/>
      <c r="AI302" s="226"/>
      <c r="AJ302" s="226"/>
      <c r="AK302" s="226"/>
      <c r="AL302" s="226"/>
      <c r="AM302" s="226"/>
      <c r="AN302" s="226"/>
      <c r="AO302" s="226"/>
      <c r="AP302" s="226"/>
      <c r="AQ302" s="226"/>
      <c r="AR302" s="226"/>
      <c r="AS302" s="226"/>
      <c r="AT302" s="226"/>
      <c r="AU302" s="226"/>
      <c r="AV302" s="226"/>
      <c r="AW302" s="226"/>
      <c r="AX302" s="226"/>
      <c r="AY302" s="226"/>
      <c r="AZ302" s="226"/>
      <c r="BA302" s="226"/>
      <c r="BB302" s="226"/>
      <c r="BC302" s="226"/>
      <c r="BD302" s="226"/>
      <c r="BE302" s="226"/>
      <c r="BF302" s="226"/>
      <c r="BG302" s="226"/>
      <c r="BH302" s="226"/>
      <c r="BI302" s="226"/>
      <c r="BJ302" s="226"/>
      <c r="BK302" s="226"/>
      <c r="BL302" s="226"/>
      <c r="BM302" s="226"/>
      <c r="BN302" s="226"/>
      <c r="BO302" s="226"/>
      <c r="BP302" s="226"/>
      <c r="BQ302" s="226"/>
      <c r="BR302" s="226"/>
      <c r="BS302" s="226"/>
      <c r="BT302" s="226"/>
      <c r="BU302" s="226"/>
      <c r="BV302" s="226"/>
      <c r="BW302" s="226"/>
      <c r="BX302" s="226"/>
      <c r="BY302" s="226"/>
      <c r="BZ302" s="226"/>
      <c r="CA302" s="226"/>
      <c r="CB302" s="226"/>
      <c r="CC302" s="226"/>
      <c r="CD302" s="226"/>
      <c r="CE302" s="226"/>
      <c r="CF302" s="226"/>
      <c r="CG302" s="226"/>
      <c r="CH302" s="226"/>
      <c r="CI302" s="226"/>
      <c r="CJ302" s="226"/>
      <c r="CK302" s="226"/>
      <c r="CL302" s="226"/>
      <c r="CM302" s="226"/>
      <c r="CN302" s="226"/>
      <c r="CO302" s="226"/>
      <c r="CP302" s="226"/>
      <c r="CQ302" s="226"/>
      <c r="CR302" s="226"/>
      <c r="CS302" s="226"/>
      <c r="CT302" s="226"/>
      <c r="CU302" s="226"/>
      <c r="CV302" s="226"/>
      <c r="CW302" s="226"/>
      <c r="CX302" s="226"/>
      <c r="CY302" s="226"/>
      <c r="CZ302" s="226"/>
      <c r="DA302" s="226"/>
      <c r="DB302" s="226"/>
      <c r="DC302" s="226"/>
      <c r="DD302" s="226"/>
      <c r="DE302" s="226"/>
      <c r="DF302" s="226"/>
      <c r="DG302" s="226"/>
      <c r="DH302" s="226"/>
      <c r="DI302" s="226"/>
      <c r="DJ302" s="226"/>
      <c r="DK302" s="226"/>
      <c r="DL302" s="226"/>
      <c r="DM302" s="226"/>
      <c r="DN302" s="226"/>
      <c r="DO302" s="226"/>
      <c r="DP302" s="226"/>
      <c r="DQ302" s="226"/>
      <c r="DR302" s="226"/>
      <c r="DS302" s="226"/>
      <c r="DT302" s="226"/>
      <c r="DU302" s="226"/>
      <c r="DV302" s="226"/>
      <c r="DW302" s="226"/>
      <c r="DX302" s="226"/>
      <c r="DY302" s="226"/>
      <c r="DZ302" s="226"/>
      <c r="EA302" s="226"/>
      <c r="EB302" s="226"/>
      <c r="EC302" s="226"/>
      <c r="ED302" s="226"/>
      <c r="EE302" s="226"/>
      <c r="EF302" s="226"/>
      <c r="EG302" s="226"/>
      <c r="EH302" s="226"/>
      <c r="EI302" s="226"/>
      <c r="EJ302" s="226"/>
      <c r="EK302" s="226"/>
      <c r="EL302" s="226"/>
      <c r="EM302" s="226"/>
      <c r="EN302" s="226"/>
      <c r="EO302" s="226"/>
      <c r="EP302" s="226"/>
      <c r="EQ302" s="226"/>
      <c r="ER302" s="226"/>
      <c r="ES302" s="226"/>
      <c r="ET302" s="226"/>
      <c r="EU302" s="226"/>
      <c r="EV302" s="226"/>
      <c r="EW302" s="226"/>
      <c r="EX302" s="226"/>
      <c r="EY302" s="226"/>
      <c r="EZ302" s="226"/>
      <c r="FA302" s="226"/>
    </row>
    <row r="303" spans="9:157" x14ac:dyDescent="0.25">
      <c r="I303" s="226"/>
      <c r="J303" s="226"/>
      <c r="K303" s="226"/>
      <c r="L303" s="226"/>
      <c r="M303" s="226"/>
      <c r="N303" s="226"/>
      <c r="O303" s="226"/>
      <c r="P303" s="226"/>
      <c r="Q303" s="226"/>
      <c r="R303" s="226"/>
      <c r="S303" s="226"/>
      <c r="T303" s="226"/>
      <c r="U303" s="226"/>
      <c r="V303" s="226"/>
      <c r="W303" s="226"/>
      <c r="X303" s="226"/>
      <c r="Y303" s="226"/>
      <c r="Z303" s="226"/>
      <c r="AA303" s="226"/>
      <c r="AB303" s="226"/>
      <c r="AC303" s="226"/>
      <c r="AD303" s="226"/>
      <c r="AE303" s="226"/>
      <c r="AF303" s="226"/>
      <c r="AG303" s="226"/>
      <c r="AH303" s="226"/>
      <c r="AI303" s="226"/>
      <c r="AJ303" s="226"/>
      <c r="AK303" s="226"/>
      <c r="AL303" s="226"/>
      <c r="AM303" s="226"/>
      <c r="AN303" s="226"/>
      <c r="AO303" s="226"/>
      <c r="AP303" s="226"/>
      <c r="AQ303" s="226"/>
      <c r="AR303" s="226"/>
      <c r="AS303" s="226"/>
      <c r="AT303" s="226"/>
      <c r="AU303" s="226"/>
      <c r="AV303" s="226"/>
      <c r="AW303" s="226"/>
      <c r="AX303" s="226"/>
      <c r="AY303" s="226"/>
      <c r="AZ303" s="226"/>
      <c r="BA303" s="226"/>
      <c r="BB303" s="226"/>
      <c r="BC303" s="226"/>
      <c r="BD303" s="226"/>
      <c r="BE303" s="226"/>
      <c r="BF303" s="226"/>
      <c r="BG303" s="226"/>
      <c r="BH303" s="226"/>
      <c r="BI303" s="226"/>
      <c r="BJ303" s="226"/>
      <c r="BK303" s="226"/>
      <c r="BL303" s="226"/>
      <c r="BM303" s="226"/>
      <c r="BN303" s="226"/>
      <c r="BO303" s="226"/>
      <c r="BP303" s="226"/>
      <c r="BQ303" s="226"/>
      <c r="BR303" s="226"/>
      <c r="BS303" s="226"/>
      <c r="BT303" s="226"/>
      <c r="BU303" s="226"/>
      <c r="BV303" s="226"/>
      <c r="BW303" s="226"/>
      <c r="BX303" s="226"/>
      <c r="BY303" s="226"/>
      <c r="BZ303" s="226"/>
      <c r="CA303" s="226"/>
      <c r="CB303" s="226"/>
      <c r="CC303" s="226"/>
      <c r="CD303" s="226"/>
      <c r="CE303" s="226"/>
      <c r="CF303" s="226"/>
      <c r="CG303" s="226"/>
      <c r="CH303" s="226"/>
      <c r="CI303" s="226"/>
      <c r="CJ303" s="226"/>
      <c r="CK303" s="226"/>
      <c r="CL303" s="226"/>
      <c r="CM303" s="226"/>
      <c r="CN303" s="226"/>
      <c r="CO303" s="226"/>
      <c r="CP303" s="226"/>
      <c r="CQ303" s="226"/>
      <c r="CR303" s="226"/>
      <c r="CS303" s="226"/>
      <c r="CT303" s="226"/>
      <c r="CU303" s="226"/>
      <c r="CV303" s="226"/>
      <c r="CW303" s="226"/>
      <c r="CX303" s="226"/>
      <c r="CY303" s="226"/>
      <c r="CZ303" s="226"/>
      <c r="DA303" s="226"/>
      <c r="DB303" s="226"/>
      <c r="DC303" s="226"/>
      <c r="DD303" s="226"/>
      <c r="DE303" s="226"/>
      <c r="DF303" s="226"/>
      <c r="DG303" s="226"/>
      <c r="DH303" s="226"/>
      <c r="DI303" s="226"/>
      <c r="DJ303" s="226"/>
      <c r="DK303" s="226"/>
      <c r="DL303" s="226"/>
      <c r="DM303" s="226"/>
      <c r="DN303" s="226"/>
      <c r="DO303" s="226"/>
      <c r="DP303" s="226"/>
      <c r="DQ303" s="226"/>
      <c r="DR303" s="226"/>
      <c r="DS303" s="226"/>
      <c r="DT303" s="226"/>
      <c r="DU303" s="226"/>
      <c r="DV303" s="226"/>
      <c r="DW303" s="226"/>
      <c r="DX303" s="226"/>
      <c r="DY303" s="226"/>
      <c r="DZ303" s="226"/>
      <c r="EA303" s="226"/>
      <c r="EB303" s="226"/>
      <c r="EC303" s="226"/>
      <c r="ED303" s="226"/>
      <c r="EE303" s="226"/>
      <c r="EF303" s="226"/>
      <c r="EG303" s="226"/>
      <c r="EH303" s="226"/>
      <c r="EI303" s="226"/>
      <c r="EJ303" s="226"/>
      <c r="EK303" s="226"/>
      <c r="EL303" s="226"/>
      <c r="EM303" s="226"/>
      <c r="EN303" s="226"/>
      <c r="EO303" s="226"/>
      <c r="EP303" s="226"/>
      <c r="EQ303" s="226"/>
      <c r="ER303" s="226"/>
      <c r="ES303" s="226"/>
      <c r="ET303" s="226"/>
      <c r="EU303" s="226"/>
      <c r="EV303" s="226"/>
      <c r="EW303" s="226"/>
      <c r="EX303" s="226"/>
      <c r="EY303" s="226"/>
      <c r="EZ303" s="226"/>
      <c r="FA303" s="226"/>
    </row>
    <row r="304" spans="9:157" x14ac:dyDescent="0.25">
      <c r="I304" s="226"/>
      <c r="J304" s="226"/>
      <c r="K304" s="226"/>
      <c r="L304" s="226"/>
      <c r="M304" s="226"/>
      <c r="N304" s="226"/>
      <c r="O304" s="226"/>
      <c r="P304" s="226"/>
      <c r="Q304" s="226"/>
      <c r="R304" s="226"/>
      <c r="S304" s="226"/>
      <c r="T304" s="226"/>
      <c r="U304" s="226"/>
      <c r="V304" s="226"/>
      <c r="W304" s="226"/>
      <c r="X304" s="226"/>
      <c r="Y304" s="226"/>
      <c r="Z304" s="226"/>
      <c r="AA304" s="226"/>
      <c r="AB304" s="226"/>
      <c r="AC304" s="226"/>
      <c r="AD304" s="226"/>
      <c r="AE304" s="226"/>
      <c r="AF304" s="226"/>
      <c r="AG304" s="226"/>
      <c r="AH304" s="226"/>
      <c r="AI304" s="226"/>
      <c r="AJ304" s="226"/>
      <c r="AK304" s="226"/>
      <c r="AL304" s="226"/>
      <c r="AM304" s="226"/>
      <c r="AN304" s="226"/>
      <c r="AO304" s="226"/>
      <c r="AP304" s="226"/>
      <c r="AQ304" s="226"/>
      <c r="AR304" s="226"/>
      <c r="AS304" s="226"/>
      <c r="AT304" s="226"/>
      <c r="AU304" s="226"/>
      <c r="AV304" s="226"/>
      <c r="AW304" s="226"/>
      <c r="AX304" s="226"/>
      <c r="AY304" s="226"/>
      <c r="AZ304" s="226"/>
      <c r="BA304" s="226"/>
      <c r="BB304" s="226"/>
      <c r="BC304" s="226"/>
      <c r="BD304" s="226"/>
      <c r="BE304" s="226"/>
      <c r="BF304" s="226"/>
      <c r="BG304" s="226"/>
      <c r="BH304" s="226"/>
      <c r="BI304" s="226"/>
      <c r="BJ304" s="226"/>
      <c r="BK304" s="226"/>
      <c r="BL304" s="226"/>
      <c r="BM304" s="226"/>
      <c r="BN304" s="226"/>
      <c r="BO304" s="226"/>
      <c r="BP304" s="226"/>
      <c r="BQ304" s="226"/>
      <c r="BR304" s="226"/>
      <c r="BS304" s="226"/>
      <c r="BT304" s="226"/>
      <c r="BU304" s="226"/>
      <c r="BV304" s="226"/>
      <c r="BW304" s="226"/>
      <c r="BX304" s="226"/>
      <c r="BY304" s="226"/>
      <c r="BZ304" s="226"/>
      <c r="CA304" s="226"/>
      <c r="CB304" s="226"/>
      <c r="CC304" s="226"/>
      <c r="CD304" s="226"/>
      <c r="CE304" s="226"/>
      <c r="CF304" s="226"/>
      <c r="CG304" s="226"/>
      <c r="CH304" s="226"/>
      <c r="CI304" s="226"/>
      <c r="CJ304" s="226"/>
      <c r="CK304" s="226"/>
      <c r="CL304" s="226"/>
      <c r="CM304" s="226"/>
      <c r="CN304" s="226"/>
      <c r="CO304" s="226"/>
      <c r="CP304" s="226"/>
      <c r="CQ304" s="226"/>
      <c r="CR304" s="226"/>
      <c r="CS304" s="226"/>
      <c r="CT304" s="226"/>
      <c r="CU304" s="226"/>
      <c r="CV304" s="226"/>
      <c r="CW304" s="226"/>
      <c r="CX304" s="226"/>
      <c r="CY304" s="226"/>
      <c r="CZ304" s="226"/>
      <c r="DA304" s="226"/>
      <c r="DB304" s="226"/>
      <c r="DC304" s="226"/>
      <c r="DD304" s="226"/>
      <c r="DE304" s="226"/>
      <c r="DF304" s="226"/>
      <c r="DG304" s="226"/>
      <c r="DH304" s="226"/>
      <c r="DI304" s="226"/>
      <c r="DJ304" s="226"/>
      <c r="DK304" s="226"/>
      <c r="DL304" s="226"/>
      <c r="DM304" s="226"/>
      <c r="DN304" s="226"/>
      <c r="DO304" s="226"/>
      <c r="DP304" s="226"/>
      <c r="DQ304" s="226"/>
      <c r="DR304" s="226"/>
      <c r="DS304" s="226"/>
      <c r="DT304" s="226"/>
      <c r="DU304" s="226"/>
      <c r="DV304" s="226"/>
      <c r="DW304" s="226"/>
      <c r="DX304" s="226"/>
      <c r="DY304" s="226"/>
      <c r="DZ304" s="226"/>
      <c r="EA304" s="226"/>
      <c r="EB304" s="226"/>
      <c r="EC304" s="226"/>
      <c r="ED304" s="226"/>
      <c r="EE304" s="226"/>
      <c r="EF304" s="226"/>
      <c r="EG304" s="226"/>
      <c r="EH304" s="226"/>
      <c r="EI304" s="226"/>
      <c r="EJ304" s="226"/>
      <c r="EK304" s="226"/>
      <c r="EL304" s="226"/>
      <c r="EM304" s="226"/>
      <c r="EN304" s="226"/>
      <c r="EO304" s="226"/>
      <c r="EP304" s="226"/>
      <c r="EQ304" s="226"/>
      <c r="ER304" s="226"/>
      <c r="ES304" s="226"/>
      <c r="ET304" s="226"/>
      <c r="EU304" s="226"/>
      <c r="EV304" s="226"/>
      <c r="EW304" s="226"/>
      <c r="EX304" s="226"/>
      <c r="EY304" s="226"/>
      <c r="EZ304" s="226"/>
      <c r="FA304" s="226"/>
    </row>
    <row r="305" spans="9:157" x14ac:dyDescent="0.25">
      <c r="I305" s="226"/>
      <c r="J305" s="226"/>
      <c r="K305" s="226"/>
      <c r="L305" s="226"/>
      <c r="M305" s="226"/>
      <c r="N305" s="226"/>
      <c r="O305" s="226"/>
      <c r="P305" s="226"/>
      <c r="Q305" s="226"/>
      <c r="R305" s="226"/>
      <c r="S305" s="226"/>
      <c r="T305" s="226"/>
      <c r="U305" s="226"/>
      <c r="V305" s="226"/>
      <c r="W305" s="226"/>
      <c r="X305" s="226"/>
      <c r="Y305" s="226"/>
      <c r="Z305" s="226"/>
      <c r="AA305" s="226"/>
      <c r="AB305" s="226"/>
      <c r="AC305" s="226"/>
      <c r="AD305" s="226"/>
      <c r="AE305" s="226"/>
      <c r="AF305" s="226"/>
      <c r="AG305" s="226"/>
      <c r="AH305" s="226"/>
      <c r="AI305" s="226"/>
      <c r="AJ305" s="226"/>
      <c r="AK305" s="226"/>
      <c r="AL305" s="226"/>
      <c r="AM305" s="226"/>
      <c r="AN305" s="226"/>
      <c r="AO305" s="226"/>
      <c r="AP305" s="226"/>
      <c r="AQ305" s="226"/>
      <c r="AR305" s="226"/>
      <c r="AS305" s="226"/>
      <c r="AT305" s="226"/>
      <c r="AU305" s="226"/>
      <c r="AV305" s="226"/>
      <c r="AW305" s="226"/>
      <c r="AX305" s="226"/>
      <c r="AY305" s="226"/>
      <c r="AZ305" s="226"/>
      <c r="BA305" s="226"/>
      <c r="BB305" s="226"/>
      <c r="BC305" s="226"/>
      <c r="BD305" s="226"/>
      <c r="BE305" s="226"/>
      <c r="BF305" s="226"/>
      <c r="BG305" s="226"/>
      <c r="BH305" s="226"/>
      <c r="BI305" s="226"/>
      <c r="BJ305" s="226"/>
      <c r="BK305" s="226"/>
      <c r="BL305" s="226"/>
      <c r="BM305" s="226"/>
      <c r="BN305" s="226"/>
      <c r="BO305" s="226"/>
      <c r="BP305" s="226"/>
      <c r="BQ305" s="226"/>
      <c r="BR305" s="226"/>
      <c r="BS305" s="226"/>
      <c r="BT305" s="226"/>
      <c r="BU305" s="226"/>
      <c r="BV305" s="226"/>
      <c r="BW305" s="226"/>
      <c r="BX305" s="226"/>
      <c r="BY305" s="226"/>
      <c r="BZ305" s="226"/>
      <c r="CA305" s="226"/>
      <c r="CB305" s="226"/>
      <c r="CC305" s="226"/>
      <c r="CD305" s="226"/>
      <c r="CE305" s="226"/>
      <c r="CF305" s="226"/>
      <c r="CG305" s="226"/>
      <c r="CH305" s="226"/>
      <c r="CI305" s="226"/>
      <c r="CJ305" s="226"/>
      <c r="CK305" s="226"/>
      <c r="CL305" s="226"/>
      <c r="CM305" s="226"/>
      <c r="CN305" s="226"/>
      <c r="CO305" s="226"/>
      <c r="CP305" s="226"/>
      <c r="CQ305" s="226"/>
      <c r="CR305" s="226"/>
      <c r="CS305" s="226"/>
      <c r="CT305" s="226"/>
      <c r="CU305" s="226"/>
      <c r="CV305" s="226"/>
      <c r="CW305" s="226"/>
      <c r="CX305" s="226"/>
      <c r="CY305" s="226"/>
      <c r="CZ305" s="226"/>
      <c r="DA305" s="226"/>
      <c r="DB305" s="226"/>
      <c r="DC305" s="226"/>
      <c r="DD305" s="226"/>
      <c r="DE305" s="226"/>
      <c r="DF305" s="226"/>
      <c r="DG305" s="226"/>
      <c r="DH305" s="226"/>
      <c r="DI305" s="226"/>
      <c r="DJ305" s="226"/>
      <c r="DK305" s="226"/>
      <c r="DL305" s="226"/>
      <c r="DM305" s="226"/>
      <c r="DN305" s="226"/>
      <c r="DO305" s="226"/>
      <c r="DP305" s="226"/>
      <c r="DQ305" s="226"/>
      <c r="DR305" s="226"/>
      <c r="DS305" s="226"/>
      <c r="DT305" s="226"/>
      <c r="DU305" s="226"/>
      <c r="DV305" s="226"/>
      <c r="DW305" s="226"/>
      <c r="DX305" s="226"/>
      <c r="DY305" s="226"/>
      <c r="DZ305" s="226"/>
      <c r="EA305" s="226"/>
      <c r="EB305" s="226"/>
      <c r="EC305" s="226"/>
      <c r="ED305" s="226"/>
      <c r="EE305" s="226"/>
      <c r="EF305" s="226"/>
      <c r="EG305" s="226"/>
      <c r="EH305" s="226"/>
      <c r="EI305" s="226"/>
      <c r="EJ305" s="226"/>
      <c r="EK305" s="226"/>
      <c r="EL305" s="226"/>
      <c r="EM305" s="226"/>
      <c r="EN305" s="226"/>
      <c r="EO305" s="226"/>
      <c r="EP305" s="226"/>
      <c r="EQ305" s="226"/>
      <c r="ER305" s="226"/>
      <c r="ES305" s="226"/>
      <c r="ET305" s="226"/>
      <c r="EU305" s="226"/>
      <c r="EV305" s="226"/>
      <c r="EW305" s="226"/>
      <c r="EX305" s="226"/>
      <c r="EY305" s="226"/>
      <c r="EZ305" s="226"/>
      <c r="FA305" s="226"/>
    </row>
    <row r="306" spans="9:157" x14ac:dyDescent="0.25">
      <c r="I306" s="226"/>
      <c r="J306" s="226"/>
      <c r="K306" s="226"/>
      <c r="L306" s="226"/>
      <c r="M306" s="226"/>
      <c r="N306" s="226"/>
      <c r="O306" s="226"/>
      <c r="P306" s="226"/>
      <c r="Q306" s="226"/>
      <c r="R306" s="226"/>
      <c r="S306" s="226"/>
      <c r="T306" s="226"/>
      <c r="U306" s="226"/>
      <c r="V306" s="226"/>
      <c r="W306" s="226"/>
      <c r="X306" s="226"/>
      <c r="Y306" s="226"/>
      <c r="Z306" s="226"/>
      <c r="AA306" s="226"/>
      <c r="AB306" s="226"/>
      <c r="AC306" s="226"/>
      <c r="AD306" s="226"/>
      <c r="AE306" s="226"/>
      <c r="AF306" s="226"/>
      <c r="AG306" s="226"/>
      <c r="AH306" s="226"/>
      <c r="AI306" s="226"/>
      <c r="AJ306" s="226"/>
      <c r="AK306" s="226"/>
      <c r="AL306" s="226"/>
      <c r="AM306" s="226"/>
      <c r="AN306" s="226"/>
      <c r="AO306" s="226"/>
      <c r="AP306" s="226"/>
      <c r="AQ306" s="226"/>
      <c r="AR306" s="226"/>
      <c r="AS306" s="226"/>
      <c r="AT306" s="226"/>
      <c r="AU306" s="226"/>
      <c r="AV306" s="226"/>
      <c r="AW306" s="226"/>
      <c r="AX306" s="226"/>
      <c r="AY306" s="226"/>
      <c r="AZ306" s="226"/>
      <c r="BA306" s="226"/>
      <c r="BB306" s="226"/>
      <c r="BC306" s="226"/>
      <c r="BD306" s="226"/>
      <c r="BE306" s="226"/>
      <c r="BF306" s="226"/>
      <c r="BG306" s="226"/>
      <c r="BH306" s="226"/>
      <c r="BI306" s="226"/>
      <c r="BJ306" s="226"/>
      <c r="BK306" s="226"/>
      <c r="BL306" s="226"/>
      <c r="BM306" s="226"/>
      <c r="BN306" s="226"/>
      <c r="BO306" s="226"/>
      <c r="BP306" s="226"/>
      <c r="BQ306" s="226"/>
      <c r="BR306" s="226"/>
      <c r="BS306" s="226"/>
      <c r="BT306" s="226"/>
      <c r="BU306" s="226"/>
      <c r="BV306" s="226"/>
      <c r="BW306" s="226"/>
      <c r="BX306" s="226"/>
      <c r="BY306" s="226"/>
      <c r="BZ306" s="226"/>
      <c r="CA306" s="226"/>
      <c r="CB306" s="226"/>
      <c r="CC306" s="226"/>
      <c r="CD306" s="226"/>
      <c r="CE306" s="226"/>
      <c r="CF306" s="226"/>
      <c r="CG306" s="226"/>
      <c r="CH306" s="226"/>
      <c r="CI306" s="226"/>
      <c r="CJ306" s="226"/>
      <c r="CK306" s="226"/>
      <c r="CL306" s="226"/>
      <c r="CM306" s="226"/>
      <c r="CN306" s="226"/>
      <c r="CO306" s="226"/>
      <c r="CP306" s="226"/>
      <c r="CQ306" s="226"/>
      <c r="CR306" s="226"/>
      <c r="CS306" s="226"/>
      <c r="CT306" s="226"/>
      <c r="CU306" s="226"/>
      <c r="CV306" s="226"/>
      <c r="CW306" s="226"/>
      <c r="CX306" s="226"/>
      <c r="CY306" s="226"/>
      <c r="CZ306" s="226"/>
      <c r="DA306" s="226"/>
      <c r="DB306" s="226"/>
      <c r="DC306" s="226"/>
      <c r="DD306" s="226"/>
      <c r="DE306" s="226"/>
      <c r="DF306" s="226"/>
      <c r="DG306" s="226"/>
      <c r="DH306" s="226"/>
      <c r="DI306" s="226"/>
      <c r="DJ306" s="226"/>
      <c r="DK306" s="226"/>
      <c r="DL306" s="226"/>
      <c r="DM306" s="226"/>
      <c r="DN306" s="226"/>
      <c r="DO306" s="226"/>
      <c r="DP306" s="226"/>
      <c r="DQ306" s="226"/>
      <c r="DR306" s="226"/>
      <c r="DS306" s="226"/>
      <c r="DT306" s="226"/>
      <c r="DU306" s="226"/>
      <c r="DV306" s="226"/>
      <c r="DW306" s="226"/>
      <c r="DX306" s="226"/>
      <c r="DY306" s="226"/>
      <c r="DZ306" s="226"/>
      <c r="EA306" s="226"/>
      <c r="EB306" s="226"/>
      <c r="EC306" s="226"/>
      <c r="ED306" s="226"/>
      <c r="EE306" s="226"/>
      <c r="EF306" s="226"/>
      <c r="EG306" s="226"/>
      <c r="EH306" s="226"/>
      <c r="EI306" s="226"/>
      <c r="EJ306" s="226"/>
      <c r="EK306" s="226"/>
      <c r="EL306" s="226"/>
      <c r="EM306" s="226"/>
      <c r="EN306" s="226"/>
      <c r="EO306" s="226"/>
      <c r="EP306" s="226"/>
      <c r="EQ306" s="226"/>
      <c r="ER306" s="226"/>
      <c r="ES306" s="226"/>
      <c r="ET306" s="226"/>
      <c r="EU306" s="226"/>
      <c r="EV306" s="226"/>
      <c r="EW306" s="226"/>
      <c r="EX306" s="226"/>
      <c r="EY306" s="226"/>
      <c r="EZ306" s="226"/>
      <c r="FA306" s="226"/>
    </row>
    <row r="307" spans="9:157" x14ac:dyDescent="0.25">
      <c r="I307" s="226"/>
      <c r="J307" s="226"/>
      <c r="K307" s="226"/>
      <c r="L307" s="226"/>
      <c r="M307" s="226"/>
      <c r="N307" s="226"/>
      <c r="O307" s="226"/>
      <c r="P307" s="226"/>
      <c r="Q307" s="226"/>
      <c r="R307" s="226"/>
      <c r="S307" s="226"/>
      <c r="T307" s="226"/>
      <c r="U307" s="226"/>
      <c r="V307" s="226"/>
      <c r="W307" s="226"/>
      <c r="X307" s="226"/>
      <c r="Y307" s="226"/>
      <c r="Z307" s="226"/>
      <c r="AA307" s="226"/>
      <c r="AB307" s="226"/>
      <c r="AC307" s="226"/>
      <c r="AD307" s="226"/>
      <c r="AE307" s="226"/>
      <c r="AF307" s="226"/>
      <c r="AG307" s="226"/>
      <c r="AH307" s="226"/>
      <c r="AI307" s="226"/>
      <c r="AJ307" s="226"/>
      <c r="AK307" s="226"/>
      <c r="AL307" s="226"/>
      <c r="AM307" s="226"/>
      <c r="AN307" s="226"/>
      <c r="AO307" s="226"/>
      <c r="AP307" s="226"/>
      <c r="AQ307" s="226"/>
      <c r="AR307" s="226"/>
      <c r="AS307" s="226"/>
      <c r="AT307" s="226"/>
      <c r="AU307" s="226"/>
      <c r="AV307" s="226"/>
      <c r="AW307" s="226"/>
      <c r="AX307" s="226"/>
      <c r="AY307" s="226"/>
      <c r="AZ307" s="226"/>
      <c r="BA307" s="226"/>
      <c r="BB307" s="226"/>
      <c r="BC307" s="226"/>
      <c r="BD307" s="226"/>
      <c r="BE307" s="226"/>
      <c r="BF307" s="226"/>
      <c r="BG307" s="226"/>
      <c r="BH307" s="226"/>
      <c r="BI307" s="226"/>
      <c r="BJ307" s="226"/>
      <c r="BK307" s="226"/>
      <c r="BL307" s="226"/>
      <c r="BM307" s="226"/>
      <c r="BN307" s="226"/>
      <c r="BO307" s="226"/>
      <c r="BP307" s="226"/>
      <c r="BQ307" s="226"/>
      <c r="BR307" s="226"/>
      <c r="BS307" s="226"/>
      <c r="BT307" s="226"/>
      <c r="BU307" s="226"/>
      <c r="BV307" s="226"/>
      <c r="BW307" s="226"/>
      <c r="BX307" s="226"/>
      <c r="BY307" s="226"/>
      <c r="BZ307" s="226"/>
      <c r="CA307" s="226"/>
      <c r="CB307" s="226"/>
      <c r="CC307" s="226"/>
      <c r="CD307" s="226"/>
      <c r="CE307" s="226"/>
      <c r="CF307" s="226"/>
      <c r="CG307" s="226"/>
      <c r="CH307" s="226"/>
      <c r="CI307" s="226"/>
      <c r="CJ307" s="226"/>
      <c r="CK307" s="226"/>
      <c r="CL307" s="226"/>
      <c r="CM307" s="226"/>
      <c r="CN307" s="226"/>
      <c r="CO307" s="226"/>
      <c r="CP307" s="226"/>
      <c r="CQ307" s="226"/>
      <c r="CR307" s="226"/>
      <c r="CS307" s="226"/>
      <c r="CT307" s="226"/>
      <c r="CU307" s="226"/>
      <c r="CV307" s="226"/>
      <c r="CW307" s="226"/>
      <c r="CX307" s="226"/>
      <c r="CY307" s="226"/>
      <c r="CZ307" s="226"/>
      <c r="DA307" s="226"/>
      <c r="DB307" s="226"/>
      <c r="DC307" s="226"/>
      <c r="DD307" s="226"/>
      <c r="DE307" s="226"/>
      <c r="DF307" s="226"/>
      <c r="DG307" s="226"/>
      <c r="DH307" s="226"/>
      <c r="DI307" s="226"/>
      <c r="DJ307" s="226"/>
      <c r="DK307" s="226"/>
      <c r="DL307" s="226"/>
      <c r="DM307" s="226"/>
      <c r="DN307" s="226"/>
      <c r="DO307" s="226"/>
      <c r="DP307" s="226"/>
      <c r="DQ307" s="226"/>
      <c r="DR307" s="226"/>
      <c r="DS307" s="226"/>
      <c r="DT307" s="226"/>
      <c r="DU307" s="226"/>
      <c r="DV307" s="226"/>
      <c r="DW307" s="226"/>
      <c r="DX307" s="226"/>
      <c r="DY307" s="226"/>
      <c r="DZ307" s="226"/>
      <c r="EA307" s="226"/>
      <c r="EB307" s="226"/>
      <c r="EC307" s="226"/>
      <c r="ED307" s="226"/>
      <c r="EE307" s="226"/>
      <c r="EF307" s="226"/>
      <c r="EG307" s="226"/>
      <c r="EH307" s="226"/>
      <c r="EI307" s="226"/>
      <c r="EJ307" s="226"/>
      <c r="EK307" s="226"/>
      <c r="EL307" s="226"/>
      <c r="EM307" s="226"/>
      <c r="EN307" s="226"/>
      <c r="EO307" s="226"/>
      <c r="EP307" s="226"/>
      <c r="EQ307" s="226"/>
      <c r="ER307" s="226"/>
      <c r="ES307" s="226"/>
      <c r="ET307" s="226"/>
      <c r="EU307" s="226"/>
      <c r="EV307" s="226"/>
      <c r="EW307" s="226"/>
      <c r="EX307" s="226"/>
      <c r="EY307" s="226"/>
      <c r="EZ307" s="226"/>
      <c r="FA307" s="226"/>
    </row>
    <row r="308" spans="9:157" x14ac:dyDescent="0.25">
      <c r="I308" s="226"/>
      <c r="J308" s="226"/>
      <c r="K308" s="226"/>
      <c r="L308" s="226"/>
      <c r="M308" s="226"/>
      <c r="N308" s="226"/>
      <c r="O308" s="226"/>
      <c r="P308" s="226"/>
      <c r="Q308" s="226"/>
      <c r="R308" s="226"/>
      <c r="S308" s="226"/>
      <c r="T308" s="226"/>
      <c r="U308" s="226"/>
      <c r="V308" s="226"/>
      <c r="W308" s="226"/>
      <c r="X308" s="226"/>
      <c r="Y308" s="226"/>
      <c r="Z308" s="226"/>
      <c r="AA308" s="226"/>
      <c r="AB308" s="226"/>
      <c r="AC308" s="226"/>
      <c r="AD308" s="226"/>
      <c r="AE308" s="226"/>
      <c r="AF308" s="226"/>
      <c r="AG308" s="226"/>
      <c r="AH308" s="226"/>
      <c r="AI308" s="226"/>
      <c r="AJ308" s="226"/>
      <c r="AK308" s="226"/>
      <c r="AL308" s="226"/>
      <c r="AM308" s="226"/>
      <c r="AN308" s="226"/>
      <c r="AO308" s="226"/>
      <c r="AP308" s="226"/>
      <c r="AQ308" s="226"/>
      <c r="AR308" s="226"/>
      <c r="AS308" s="226"/>
      <c r="AT308" s="226"/>
      <c r="AU308" s="226"/>
      <c r="AV308" s="226"/>
      <c r="AW308" s="226"/>
      <c r="AX308" s="226"/>
      <c r="AY308" s="226"/>
      <c r="AZ308" s="226"/>
      <c r="BA308" s="226"/>
      <c r="BB308" s="226"/>
      <c r="BC308" s="226"/>
      <c r="BD308" s="226"/>
      <c r="BE308" s="226"/>
      <c r="BF308" s="226"/>
      <c r="BG308" s="226"/>
      <c r="BH308" s="226"/>
      <c r="BI308" s="226"/>
      <c r="BJ308" s="226"/>
      <c r="BK308" s="226"/>
      <c r="BL308" s="226"/>
      <c r="BM308" s="226"/>
      <c r="BN308" s="226"/>
      <c r="BO308" s="226"/>
      <c r="BP308" s="226"/>
      <c r="BQ308" s="226"/>
      <c r="BR308" s="226"/>
      <c r="BS308" s="226"/>
      <c r="BT308" s="226"/>
      <c r="BU308" s="226"/>
      <c r="BV308" s="226"/>
      <c r="BW308" s="226"/>
      <c r="BX308" s="226"/>
      <c r="BY308" s="226"/>
      <c r="BZ308" s="226"/>
      <c r="CA308" s="226"/>
      <c r="CB308" s="226"/>
      <c r="CC308" s="226"/>
      <c r="CD308" s="226"/>
      <c r="CE308" s="226"/>
      <c r="CF308" s="226"/>
      <c r="CG308" s="226"/>
      <c r="CH308" s="226"/>
      <c r="CI308" s="226"/>
      <c r="CJ308" s="226"/>
      <c r="CK308" s="226"/>
      <c r="CL308" s="226"/>
      <c r="CM308" s="226"/>
      <c r="CN308" s="226"/>
      <c r="CO308" s="226"/>
      <c r="CP308" s="226"/>
      <c r="CQ308" s="226"/>
      <c r="CR308" s="226"/>
      <c r="CS308" s="226"/>
      <c r="CT308" s="226"/>
      <c r="CU308" s="226"/>
      <c r="CV308" s="226"/>
      <c r="CW308" s="226"/>
      <c r="CX308" s="226"/>
      <c r="CY308" s="226"/>
      <c r="CZ308" s="226"/>
      <c r="DA308" s="226"/>
      <c r="DB308" s="226"/>
      <c r="DC308" s="226"/>
      <c r="DD308" s="226"/>
      <c r="DE308" s="226"/>
      <c r="DF308" s="226"/>
      <c r="DG308" s="226"/>
      <c r="DH308" s="226"/>
      <c r="DI308" s="226"/>
      <c r="DJ308" s="226"/>
      <c r="DK308" s="226"/>
      <c r="DL308" s="226"/>
      <c r="DM308" s="226"/>
      <c r="DN308" s="226"/>
      <c r="DO308" s="226"/>
      <c r="DP308" s="226"/>
      <c r="DQ308" s="226"/>
      <c r="DR308" s="226"/>
      <c r="DS308" s="226"/>
      <c r="DT308" s="226"/>
      <c r="DU308" s="226"/>
      <c r="DV308" s="226"/>
      <c r="DW308" s="226"/>
      <c r="DX308" s="226"/>
      <c r="DY308" s="226"/>
      <c r="DZ308" s="226"/>
      <c r="EA308" s="226"/>
      <c r="EB308" s="226"/>
      <c r="EC308" s="226"/>
      <c r="ED308" s="226"/>
      <c r="EE308" s="226"/>
      <c r="EF308" s="226"/>
      <c r="EG308" s="226"/>
      <c r="EH308" s="226"/>
      <c r="EI308" s="226"/>
      <c r="EJ308" s="226"/>
      <c r="EK308" s="226"/>
      <c r="EL308" s="226"/>
      <c r="EM308" s="226"/>
      <c r="EN308" s="226"/>
      <c r="EO308" s="226"/>
      <c r="EP308" s="226"/>
      <c r="EQ308" s="226"/>
      <c r="ER308" s="226"/>
      <c r="ES308" s="226"/>
      <c r="ET308" s="226"/>
      <c r="EU308" s="226"/>
      <c r="EV308" s="226"/>
      <c r="EW308" s="226"/>
      <c r="EX308" s="226"/>
      <c r="EY308" s="226"/>
      <c r="EZ308" s="226"/>
      <c r="FA308" s="226"/>
    </row>
    <row r="309" spans="9:157" x14ac:dyDescent="0.25">
      <c r="I309" s="226"/>
      <c r="J309" s="226"/>
      <c r="K309" s="226"/>
      <c r="L309" s="226"/>
      <c r="M309" s="226"/>
      <c r="N309" s="226"/>
      <c r="O309" s="226"/>
      <c r="P309" s="226"/>
      <c r="Q309" s="226"/>
      <c r="R309" s="226"/>
      <c r="S309" s="226"/>
      <c r="T309" s="226"/>
      <c r="U309" s="226"/>
      <c r="V309" s="226"/>
      <c r="W309" s="226"/>
      <c r="X309" s="226"/>
      <c r="Y309" s="226"/>
      <c r="Z309" s="226"/>
      <c r="AA309" s="226"/>
      <c r="AB309" s="226"/>
      <c r="AC309" s="226"/>
      <c r="AD309" s="226"/>
      <c r="AE309" s="226"/>
      <c r="AF309" s="226"/>
      <c r="AG309" s="226"/>
      <c r="AH309" s="226"/>
      <c r="AI309" s="226"/>
      <c r="AJ309" s="226"/>
      <c r="AK309" s="226"/>
      <c r="AL309" s="226"/>
      <c r="AM309" s="226"/>
      <c r="AN309" s="226"/>
      <c r="AO309" s="226"/>
      <c r="AP309" s="226"/>
      <c r="AQ309" s="226"/>
      <c r="AR309" s="226"/>
      <c r="AS309" s="226"/>
      <c r="AT309" s="226"/>
      <c r="AU309" s="226"/>
      <c r="AV309" s="226"/>
      <c r="AW309" s="226"/>
      <c r="AX309" s="226"/>
      <c r="AY309" s="226"/>
      <c r="AZ309" s="226"/>
      <c r="BA309" s="226"/>
      <c r="BB309" s="226"/>
      <c r="BC309" s="226"/>
      <c r="BD309" s="226"/>
      <c r="BE309" s="226"/>
      <c r="BF309" s="226"/>
      <c r="BG309" s="226"/>
      <c r="BH309" s="226"/>
      <c r="BI309" s="226"/>
      <c r="BJ309" s="226"/>
      <c r="BK309" s="226"/>
      <c r="BL309" s="226"/>
      <c r="BM309" s="226"/>
      <c r="BN309" s="226"/>
      <c r="BO309" s="226"/>
      <c r="BP309" s="226"/>
      <c r="BQ309" s="226"/>
      <c r="BR309" s="226"/>
      <c r="BS309" s="226"/>
      <c r="BT309" s="226"/>
      <c r="BU309" s="226"/>
      <c r="BV309" s="226"/>
      <c r="BW309" s="226"/>
      <c r="BX309" s="226"/>
      <c r="BY309" s="226"/>
      <c r="BZ309" s="226"/>
      <c r="CA309" s="226"/>
      <c r="CB309" s="226"/>
      <c r="CC309" s="226"/>
      <c r="CD309" s="226"/>
      <c r="CE309" s="226"/>
      <c r="CF309" s="226"/>
      <c r="CG309" s="226"/>
      <c r="CH309" s="226"/>
      <c r="CI309" s="226"/>
      <c r="CJ309" s="226"/>
      <c r="CK309" s="226"/>
      <c r="CL309" s="226"/>
      <c r="CM309" s="226"/>
      <c r="CN309" s="226"/>
      <c r="CO309" s="226"/>
      <c r="CP309" s="226"/>
      <c r="CQ309" s="226"/>
      <c r="CR309" s="226"/>
      <c r="CS309" s="226"/>
      <c r="CT309" s="226"/>
      <c r="CU309" s="226"/>
      <c r="CV309" s="226"/>
      <c r="CW309" s="226"/>
      <c r="CX309" s="226"/>
      <c r="CY309" s="226"/>
      <c r="CZ309" s="226"/>
      <c r="DA309" s="226"/>
      <c r="DB309" s="226"/>
      <c r="DC309" s="226"/>
      <c r="DD309" s="226"/>
      <c r="DE309" s="226"/>
      <c r="DF309" s="226"/>
      <c r="DG309" s="226"/>
      <c r="DH309" s="226"/>
      <c r="DI309" s="226"/>
      <c r="DJ309" s="226"/>
      <c r="DK309" s="226"/>
      <c r="DL309" s="226"/>
      <c r="DM309" s="226"/>
      <c r="DN309" s="226"/>
      <c r="DO309" s="226"/>
      <c r="DP309" s="226"/>
      <c r="DQ309" s="226"/>
      <c r="DR309" s="226"/>
      <c r="DS309" s="226"/>
      <c r="DT309" s="226"/>
      <c r="DU309" s="226"/>
      <c r="DV309" s="226"/>
      <c r="DW309" s="226"/>
      <c r="DX309" s="226"/>
      <c r="DY309" s="226"/>
      <c r="DZ309" s="226"/>
      <c r="EA309" s="226"/>
      <c r="EB309" s="226"/>
      <c r="EC309" s="226"/>
      <c r="ED309" s="226"/>
      <c r="EE309" s="226"/>
      <c r="EF309" s="226"/>
      <c r="EG309" s="226"/>
      <c r="EH309" s="226"/>
      <c r="EI309" s="226"/>
      <c r="EJ309" s="226"/>
      <c r="EK309" s="226"/>
      <c r="EL309" s="226"/>
      <c r="EM309" s="226"/>
      <c r="EN309" s="226"/>
      <c r="EO309" s="226"/>
      <c r="EP309" s="226"/>
      <c r="EQ309" s="226"/>
      <c r="ER309" s="226"/>
      <c r="ES309" s="226"/>
      <c r="ET309" s="226"/>
      <c r="EU309" s="226"/>
      <c r="EV309" s="226"/>
      <c r="EW309" s="226"/>
      <c r="EX309" s="226"/>
      <c r="EY309" s="226"/>
      <c r="EZ309" s="226"/>
      <c r="FA309" s="226"/>
    </row>
    <row r="310" spans="9:157" x14ac:dyDescent="0.25">
      <c r="I310" s="226"/>
      <c r="J310" s="226"/>
      <c r="K310" s="226"/>
      <c r="L310" s="226"/>
      <c r="M310" s="226"/>
      <c r="N310" s="226"/>
      <c r="O310" s="226"/>
      <c r="P310" s="226"/>
      <c r="Q310" s="226"/>
      <c r="R310" s="226"/>
      <c r="S310" s="226"/>
      <c r="T310" s="226"/>
      <c r="U310" s="226"/>
      <c r="V310" s="226"/>
      <c r="W310" s="226"/>
      <c r="X310" s="226"/>
      <c r="Y310" s="226"/>
      <c r="Z310" s="226"/>
      <c r="AA310" s="226"/>
      <c r="AB310" s="226"/>
      <c r="AC310" s="226"/>
      <c r="AD310" s="226"/>
      <c r="AE310" s="226"/>
      <c r="AF310" s="226"/>
      <c r="AG310" s="226"/>
      <c r="AH310" s="226"/>
      <c r="AI310" s="226"/>
      <c r="AJ310" s="226"/>
      <c r="AK310" s="226"/>
      <c r="AL310" s="226"/>
      <c r="AM310" s="226"/>
      <c r="AN310" s="226"/>
      <c r="AO310" s="226"/>
      <c r="AP310" s="226"/>
      <c r="AQ310" s="226"/>
      <c r="AR310" s="226"/>
      <c r="AS310" s="226"/>
      <c r="AT310" s="226"/>
      <c r="AU310" s="226"/>
      <c r="AV310" s="226"/>
      <c r="AW310" s="226"/>
      <c r="AX310" s="226"/>
      <c r="AY310" s="226"/>
      <c r="AZ310" s="226"/>
      <c r="BA310" s="226"/>
      <c r="BB310" s="226"/>
      <c r="BC310" s="226"/>
      <c r="BD310" s="226"/>
      <c r="BE310" s="226"/>
      <c r="BF310" s="226"/>
      <c r="BG310" s="226"/>
      <c r="BH310" s="226"/>
      <c r="BI310" s="226"/>
      <c r="BJ310" s="226"/>
      <c r="BK310" s="226"/>
      <c r="BL310" s="226"/>
      <c r="BM310" s="226"/>
      <c r="BN310" s="226"/>
      <c r="BO310" s="226"/>
      <c r="BP310" s="226"/>
      <c r="BQ310" s="226"/>
      <c r="BR310" s="226"/>
      <c r="BS310" s="226"/>
      <c r="BT310" s="226"/>
      <c r="BU310" s="226"/>
      <c r="BV310" s="226"/>
      <c r="BW310" s="226"/>
      <c r="BX310" s="226"/>
      <c r="BY310" s="226"/>
      <c r="BZ310" s="226"/>
      <c r="CA310" s="226"/>
      <c r="CB310" s="226"/>
      <c r="CC310" s="226"/>
      <c r="CD310" s="226"/>
      <c r="CE310" s="226"/>
      <c r="CF310" s="226"/>
      <c r="CG310" s="226"/>
      <c r="CH310" s="226"/>
      <c r="CI310" s="226"/>
      <c r="CJ310" s="226"/>
      <c r="CK310" s="226"/>
      <c r="CL310" s="226"/>
      <c r="CM310" s="226"/>
      <c r="CN310" s="226"/>
      <c r="CO310" s="226"/>
      <c r="CP310" s="226"/>
      <c r="CQ310" s="226"/>
      <c r="CR310" s="226"/>
      <c r="CS310" s="226"/>
      <c r="CT310" s="226"/>
      <c r="CU310" s="226"/>
      <c r="CV310" s="226"/>
      <c r="CW310" s="226"/>
      <c r="CX310" s="226"/>
      <c r="CY310" s="226"/>
      <c r="CZ310" s="226"/>
      <c r="DA310" s="226"/>
      <c r="DB310" s="226"/>
      <c r="DC310" s="226"/>
      <c r="DD310" s="226"/>
      <c r="DE310" s="226"/>
      <c r="DF310" s="226"/>
      <c r="DG310" s="226"/>
      <c r="DH310" s="226"/>
      <c r="DI310" s="226"/>
      <c r="DJ310" s="226"/>
      <c r="DK310" s="226"/>
      <c r="DL310" s="226"/>
      <c r="DM310" s="226"/>
      <c r="DN310" s="226"/>
      <c r="DO310" s="226"/>
      <c r="DP310" s="226"/>
      <c r="DQ310" s="226"/>
      <c r="DR310" s="226"/>
      <c r="DS310" s="226"/>
      <c r="DT310" s="226"/>
      <c r="DU310" s="226"/>
      <c r="DV310" s="226"/>
      <c r="DW310" s="226"/>
      <c r="DX310" s="226"/>
      <c r="DY310" s="226"/>
      <c r="DZ310" s="226"/>
      <c r="EA310" s="226"/>
      <c r="EB310" s="226"/>
      <c r="EC310" s="226"/>
      <c r="ED310" s="226"/>
      <c r="EE310" s="226"/>
      <c r="EF310" s="226"/>
      <c r="EG310" s="226"/>
      <c r="EH310" s="226"/>
      <c r="EI310" s="226"/>
      <c r="EJ310" s="226"/>
      <c r="EK310" s="226"/>
      <c r="EL310" s="226"/>
      <c r="EM310" s="226"/>
      <c r="EN310" s="226"/>
      <c r="EO310" s="226"/>
      <c r="EP310" s="226"/>
      <c r="EQ310" s="226"/>
      <c r="ER310" s="226"/>
      <c r="ES310" s="226"/>
      <c r="ET310" s="226"/>
      <c r="EU310" s="226"/>
      <c r="EV310" s="226"/>
      <c r="EW310" s="226"/>
      <c r="EX310" s="226"/>
      <c r="EY310" s="226"/>
      <c r="EZ310" s="226"/>
      <c r="FA310" s="226"/>
    </row>
    <row r="311" spans="9:157" x14ac:dyDescent="0.25">
      <c r="I311" s="226"/>
      <c r="J311" s="226"/>
      <c r="K311" s="226"/>
      <c r="L311" s="226"/>
      <c r="M311" s="226"/>
      <c r="N311" s="226"/>
      <c r="O311" s="226"/>
      <c r="P311" s="226"/>
      <c r="Q311" s="226"/>
      <c r="R311" s="226"/>
      <c r="S311" s="226"/>
      <c r="T311" s="226"/>
      <c r="U311" s="226"/>
      <c r="V311" s="226"/>
      <c r="W311" s="226"/>
      <c r="X311" s="226"/>
      <c r="Y311" s="226"/>
      <c r="Z311" s="226"/>
      <c r="AA311" s="226"/>
      <c r="AB311" s="226"/>
      <c r="AC311" s="226"/>
      <c r="AD311" s="226"/>
      <c r="AE311" s="226"/>
      <c r="AF311" s="226"/>
      <c r="AG311" s="226"/>
      <c r="AH311" s="226"/>
      <c r="AI311" s="226"/>
      <c r="AJ311" s="226"/>
      <c r="AK311" s="226"/>
      <c r="AL311" s="226"/>
      <c r="AM311" s="226"/>
      <c r="AN311" s="226"/>
      <c r="AO311" s="226"/>
      <c r="AP311" s="226"/>
      <c r="AQ311" s="226"/>
      <c r="AR311" s="226"/>
      <c r="AS311" s="226"/>
      <c r="AT311" s="226"/>
      <c r="AU311" s="226"/>
      <c r="AV311" s="226"/>
      <c r="AW311" s="226"/>
      <c r="AX311" s="226"/>
      <c r="AY311" s="226"/>
      <c r="AZ311" s="226"/>
      <c r="BA311" s="226"/>
      <c r="BB311" s="226"/>
      <c r="BC311" s="226"/>
      <c r="BD311" s="226"/>
      <c r="BE311" s="226"/>
      <c r="BF311" s="226"/>
      <c r="BG311" s="226"/>
      <c r="BH311" s="226"/>
      <c r="BI311" s="226"/>
      <c r="BJ311" s="226"/>
      <c r="BK311" s="226"/>
      <c r="BL311" s="226"/>
      <c r="BM311" s="226"/>
      <c r="BN311" s="226"/>
      <c r="BO311" s="226"/>
      <c r="BP311" s="226"/>
      <c r="BQ311" s="226"/>
      <c r="BR311" s="226"/>
      <c r="BS311" s="226"/>
      <c r="BT311" s="226"/>
      <c r="BU311" s="226"/>
      <c r="BV311" s="226"/>
      <c r="BW311" s="226"/>
      <c r="BX311" s="226"/>
      <c r="BY311" s="226"/>
      <c r="BZ311" s="226"/>
      <c r="CA311" s="226"/>
      <c r="CB311" s="226"/>
      <c r="CC311" s="226"/>
      <c r="CD311" s="226"/>
      <c r="CE311" s="226"/>
      <c r="CF311" s="226"/>
      <c r="CG311" s="226"/>
      <c r="CH311" s="226"/>
      <c r="CI311" s="226"/>
      <c r="CJ311" s="226"/>
      <c r="CK311" s="226"/>
      <c r="CL311" s="226"/>
      <c r="CM311" s="226"/>
      <c r="CN311" s="226"/>
      <c r="CO311" s="226"/>
      <c r="CP311" s="226"/>
      <c r="CQ311" s="226"/>
      <c r="CR311" s="226"/>
      <c r="CS311" s="226"/>
      <c r="CT311" s="226"/>
      <c r="CU311" s="226"/>
      <c r="CV311" s="226"/>
      <c r="CW311" s="226"/>
      <c r="CX311" s="226"/>
      <c r="CY311" s="226"/>
      <c r="CZ311" s="226"/>
      <c r="DA311" s="226"/>
      <c r="DB311" s="226"/>
      <c r="DC311" s="226"/>
      <c r="DD311" s="226"/>
      <c r="DE311" s="226"/>
      <c r="DF311" s="226"/>
      <c r="DG311" s="226"/>
      <c r="DH311" s="226"/>
      <c r="DI311" s="226"/>
      <c r="DJ311" s="226"/>
      <c r="DK311" s="226"/>
      <c r="DL311" s="226"/>
      <c r="DM311" s="226"/>
      <c r="DN311" s="226"/>
      <c r="DO311" s="226"/>
      <c r="DP311" s="226"/>
      <c r="DQ311" s="226"/>
      <c r="DR311" s="226"/>
      <c r="DS311" s="226"/>
      <c r="DT311" s="226"/>
      <c r="DU311" s="226"/>
      <c r="DV311" s="226"/>
      <c r="DW311" s="226"/>
      <c r="DX311" s="226"/>
      <c r="DY311" s="226"/>
      <c r="DZ311" s="226"/>
      <c r="EA311" s="226"/>
      <c r="EB311" s="226"/>
      <c r="EC311" s="226"/>
      <c r="ED311" s="226"/>
      <c r="EE311" s="226"/>
      <c r="EF311" s="226"/>
      <c r="EG311" s="226"/>
      <c r="EH311" s="226"/>
      <c r="EI311" s="226"/>
      <c r="EJ311" s="226"/>
      <c r="EK311" s="226"/>
      <c r="EL311" s="226"/>
      <c r="EM311" s="226"/>
      <c r="EN311" s="226"/>
      <c r="EO311" s="226"/>
      <c r="EP311" s="226"/>
      <c r="EQ311" s="226"/>
      <c r="ER311" s="226"/>
      <c r="ES311" s="226"/>
      <c r="ET311" s="226"/>
      <c r="EU311" s="226"/>
      <c r="EV311" s="226"/>
      <c r="EW311" s="226"/>
      <c r="EX311" s="226"/>
      <c r="EY311" s="226"/>
      <c r="EZ311" s="226"/>
      <c r="FA311" s="226"/>
    </row>
    <row r="312" spans="9:157" x14ac:dyDescent="0.25">
      <c r="I312" s="226"/>
      <c r="J312" s="226"/>
      <c r="K312" s="226"/>
      <c r="L312" s="226"/>
      <c r="M312" s="226"/>
      <c r="N312" s="226"/>
      <c r="O312" s="226"/>
      <c r="P312" s="226"/>
      <c r="Q312" s="226"/>
      <c r="R312" s="226"/>
      <c r="S312" s="226"/>
      <c r="T312" s="226"/>
      <c r="U312" s="226"/>
      <c r="V312" s="226"/>
      <c r="W312" s="226"/>
      <c r="X312" s="226"/>
      <c r="Y312" s="226"/>
      <c r="Z312" s="226"/>
      <c r="AA312" s="226"/>
      <c r="AB312" s="226"/>
      <c r="AC312" s="226"/>
      <c r="AD312" s="226"/>
      <c r="AE312" s="226"/>
      <c r="AF312" s="226"/>
      <c r="AG312" s="226"/>
      <c r="AH312" s="226"/>
      <c r="AI312" s="226"/>
      <c r="AJ312" s="226"/>
      <c r="AK312" s="226"/>
      <c r="AL312" s="226"/>
      <c r="AM312" s="226"/>
      <c r="AN312" s="226"/>
      <c r="AO312" s="226"/>
      <c r="AP312" s="226"/>
      <c r="AQ312" s="226"/>
      <c r="AR312" s="226"/>
      <c r="AS312" s="226"/>
      <c r="AT312" s="226"/>
      <c r="AU312" s="226"/>
      <c r="AV312" s="226"/>
      <c r="AW312" s="226"/>
      <c r="AX312" s="226"/>
      <c r="AY312" s="226"/>
      <c r="AZ312" s="226"/>
      <c r="BA312" s="226"/>
      <c r="BB312" s="226"/>
      <c r="BC312" s="226"/>
      <c r="BD312" s="226"/>
      <c r="BE312" s="226"/>
      <c r="BF312" s="226"/>
      <c r="BG312" s="226"/>
      <c r="BH312" s="226"/>
      <c r="BI312" s="226"/>
      <c r="BJ312" s="226"/>
      <c r="BK312" s="226"/>
      <c r="BL312" s="226"/>
      <c r="BM312" s="226"/>
      <c r="BN312" s="226"/>
      <c r="BO312" s="226"/>
      <c r="BP312" s="226"/>
      <c r="BQ312" s="226"/>
      <c r="BR312" s="226"/>
      <c r="BS312" s="226"/>
      <c r="BT312" s="226"/>
      <c r="BU312" s="226"/>
      <c r="BV312" s="226"/>
      <c r="BW312" s="226"/>
      <c r="BX312" s="226"/>
      <c r="BY312" s="226"/>
      <c r="BZ312" s="226"/>
      <c r="CA312" s="226"/>
      <c r="CB312" s="226"/>
      <c r="CC312" s="226"/>
      <c r="CD312" s="226"/>
      <c r="CE312" s="226"/>
      <c r="CF312" s="226"/>
      <c r="CG312" s="226"/>
      <c r="CH312" s="226"/>
      <c r="CI312" s="226"/>
      <c r="CJ312" s="226"/>
      <c r="CK312" s="226"/>
      <c r="CL312" s="226"/>
      <c r="CM312" s="226"/>
      <c r="CN312" s="226"/>
      <c r="CO312" s="226"/>
      <c r="CP312" s="226"/>
      <c r="CQ312" s="226"/>
      <c r="CR312" s="226"/>
      <c r="CS312" s="226"/>
      <c r="CT312" s="226"/>
      <c r="CU312" s="226"/>
      <c r="CV312" s="226"/>
      <c r="CW312" s="226"/>
      <c r="CX312" s="226"/>
      <c r="CY312" s="226"/>
      <c r="CZ312" s="226"/>
      <c r="DA312" s="226"/>
      <c r="DB312" s="226"/>
      <c r="DC312" s="226"/>
      <c r="DD312" s="226"/>
      <c r="DE312" s="226"/>
      <c r="DF312" s="226"/>
      <c r="DG312" s="226"/>
      <c r="DH312" s="226"/>
      <c r="DI312" s="226"/>
      <c r="DJ312" s="226"/>
      <c r="DK312" s="226"/>
      <c r="DL312" s="226"/>
      <c r="DM312" s="226"/>
      <c r="DN312" s="226"/>
      <c r="DO312" s="226"/>
      <c r="DP312" s="226"/>
      <c r="DQ312" s="226"/>
      <c r="DR312" s="226"/>
      <c r="DS312" s="226"/>
      <c r="DT312" s="226"/>
      <c r="DU312" s="226"/>
      <c r="DV312" s="226"/>
      <c r="DW312" s="226"/>
      <c r="DX312" s="226"/>
      <c r="DY312" s="226"/>
      <c r="DZ312" s="226"/>
      <c r="EA312" s="226"/>
      <c r="EB312" s="226"/>
      <c r="EC312" s="226"/>
      <c r="ED312" s="226"/>
      <c r="EE312" s="226"/>
      <c r="EF312" s="226"/>
      <c r="EG312" s="226"/>
      <c r="EH312" s="226"/>
      <c r="EI312" s="226"/>
      <c r="EJ312" s="226"/>
      <c r="EK312" s="226"/>
      <c r="EL312" s="226"/>
      <c r="EM312" s="226"/>
      <c r="EN312" s="226"/>
      <c r="EO312" s="226"/>
      <c r="EP312" s="226"/>
      <c r="EQ312" s="226"/>
      <c r="ER312" s="226"/>
      <c r="ES312" s="226"/>
      <c r="ET312" s="226"/>
      <c r="EU312" s="226"/>
      <c r="EV312" s="226"/>
      <c r="EW312" s="226"/>
      <c r="EX312" s="226"/>
      <c r="EY312" s="226"/>
      <c r="EZ312" s="226"/>
      <c r="FA312" s="226"/>
    </row>
    <row r="313" spans="9:157" x14ac:dyDescent="0.25">
      <c r="I313" s="226"/>
      <c r="J313" s="226"/>
      <c r="K313" s="226"/>
      <c r="L313" s="226"/>
      <c r="M313" s="226"/>
      <c r="N313" s="226"/>
      <c r="O313" s="226"/>
      <c r="P313" s="226"/>
      <c r="Q313" s="226"/>
      <c r="R313" s="226"/>
      <c r="S313" s="226"/>
      <c r="T313" s="226"/>
      <c r="U313" s="226"/>
      <c r="V313" s="226"/>
      <c r="W313" s="226"/>
      <c r="X313" s="226"/>
      <c r="Y313" s="226"/>
      <c r="Z313" s="226"/>
      <c r="AA313" s="226"/>
      <c r="AB313" s="226"/>
      <c r="AC313" s="226"/>
      <c r="AD313" s="226"/>
      <c r="AE313" s="226"/>
      <c r="AF313" s="226"/>
      <c r="AG313" s="226"/>
      <c r="AH313" s="226"/>
      <c r="AI313" s="226"/>
      <c r="AJ313" s="226"/>
      <c r="AK313" s="226"/>
      <c r="AL313" s="226"/>
      <c r="AM313" s="226"/>
      <c r="AN313" s="226"/>
      <c r="AO313" s="226"/>
      <c r="AP313" s="226"/>
      <c r="AQ313" s="226"/>
      <c r="AR313" s="226"/>
      <c r="AS313" s="226"/>
      <c r="AT313" s="226"/>
      <c r="AU313" s="226"/>
      <c r="AV313" s="226"/>
      <c r="AW313" s="226"/>
      <c r="AX313" s="226"/>
      <c r="AY313" s="226"/>
      <c r="AZ313" s="226"/>
      <c r="BA313" s="226"/>
      <c r="BB313" s="226"/>
      <c r="BC313" s="226"/>
      <c r="BD313" s="226"/>
      <c r="BE313" s="226"/>
      <c r="BF313" s="226"/>
      <c r="BG313" s="226"/>
      <c r="BH313" s="226"/>
      <c r="BI313" s="226"/>
      <c r="BJ313" s="226"/>
      <c r="BK313" s="226"/>
      <c r="BL313" s="226"/>
      <c r="BM313" s="226"/>
      <c r="BN313" s="226"/>
      <c r="BO313" s="226"/>
      <c r="BP313" s="226"/>
      <c r="BQ313" s="226"/>
      <c r="BR313" s="226"/>
      <c r="BS313" s="226"/>
      <c r="BT313" s="226"/>
      <c r="BU313" s="226"/>
      <c r="BV313" s="226"/>
      <c r="BW313" s="226"/>
      <c r="BX313" s="226"/>
      <c r="BY313" s="226"/>
      <c r="BZ313" s="226"/>
      <c r="CA313" s="226"/>
      <c r="CB313" s="226"/>
      <c r="CC313" s="226"/>
      <c r="CD313" s="226"/>
      <c r="CE313" s="226"/>
      <c r="CF313" s="226"/>
      <c r="CG313" s="226"/>
      <c r="CH313" s="226"/>
      <c r="CI313" s="226"/>
      <c r="CJ313" s="226"/>
      <c r="CK313" s="226"/>
      <c r="CL313" s="226"/>
      <c r="CM313" s="226"/>
      <c r="CN313" s="226"/>
      <c r="CO313" s="226"/>
      <c r="CP313" s="226"/>
      <c r="CQ313" s="226"/>
      <c r="CR313" s="226"/>
      <c r="CS313" s="226"/>
      <c r="CT313" s="226"/>
      <c r="CU313" s="226"/>
      <c r="CV313" s="226"/>
      <c r="CW313" s="226"/>
      <c r="CX313" s="226"/>
      <c r="CY313" s="226"/>
      <c r="CZ313" s="226"/>
      <c r="DA313" s="226"/>
      <c r="DB313" s="226"/>
      <c r="DC313" s="226"/>
      <c r="DD313" s="226"/>
      <c r="DE313" s="226"/>
      <c r="DF313" s="226"/>
      <c r="DG313" s="226"/>
      <c r="DH313" s="226"/>
      <c r="DI313" s="226"/>
      <c r="DJ313" s="226"/>
      <c r="DK313" s="226"/>
      <c r="DL313" s="226"/>
      <c r="DM313" s="226"/>
      <c r="DN313" s="226"/>
      <c r="DO313" s="226"/>
      <c r="DP313" s="226"/>
      <c r="DQ313" s="226"/>
      <c r="DR313" s="226"/>
      <c r="DS313" s="226"/>
      <c r="DT313" s="226"/>
      <c r="DU313" s="226"/>
      <c r="DV313" s="226"/>
      <c r="DW313" s="226"/>
      <c r="DX313" s="226"/>
      <c r="DY313" s="226"/>
      <c r="DZ313" s="226"/>
      <c r="EA313" s="226"/>
      <c r="EB313" s="226"/>
      <c r="EC313" s="226"/>
      <c r="ED313" s="226"/>
      <c r="EE313" s="226"/>
      <c r="EF313" s="226"/>
      <c r="EG313" s="226"/>
      <c r="EH313" s="226"/>
      <c r="EI313" s="226"/>
      <c r="EJ313" s="226"/>
      <c r="EK313" s="226"/>
      <c r="EL313" s="226"/>
      <c r="EM313" s="226"/>
      <c r="EN313" s="226"/>
      <c r="EO313" s="226"/>
      <c r="EP313" s="226"/>
      <c r="EQ313" s="226"/>
      <c r="ER313" s="226"/>
      <c r="ES313" s="226"/>
      <c r="ET313" s="226"/>
      <c r="EU313" s="226"/>
      <c r="EV313" s="226"/>
      <c r="EW313" s="226"/>
      <c r="EX313" s="226"/>
      <c r="EY313" s="226"/>
      <c r="EZ313" s="226"/>
      <c r="FA313" s="226"/>
    </row>
    <row r="314" spans="9:157" x14ac:dyDescent="0.25">
      <c r="I314" s="226"/>
      <c r="J314" s="226"/>
      <c r="K314" s="226"/>
      <c r="L314" s="226"/>
      <c r="M314" s="226"/>
      <c r="N314" s="226"/>
      <c r="O314" s="226"/>
      <c r="P314" s="226"/>
      <c r="Q314" s="226"/>
      <c r="R314" s="226"/>
      <c r="S314" s="226"/>
      <c r="T314" s="226"/>
      <c r="U314" s="226"/>
      <c r="V314" s="226"/>
      <c r="W314" s="226"/>
      <c r="X314" s="226"/>
      <c r="Y314" s="226"/>
      <c r="Z314" s="226"/>
      <c r="AA314" s="226"/>
      <c r="AB314" s="226"/>
      <c r="AC314" s="226"/>
      <c r="AD314" s="226"/>
      <c r="AE314" s="226"/>
      <c r="AF314" s="226"/>
      <c r="AG314" s="226"/>
      <c r="AH314" s="226"/>
      <c r="AI314" s="226"/>
      <c r="AJ314" s="226"/>
      <c r="AK314" s="226"/>
      <c r="AL314" s="226"/>
      <c r="AM314" s="226"/>
      <c r="AN314" s="226"/>
      <c r="AO314" s="226"/>
      <c r="AP314" s="226"/>
      <c r="AQ314" s="226"/>
      <c r="AR314" s="226"/>
      <c r="AS314" s="226"/>
      <c r="AT314" s="226"/>
      <c r="AU314" s="226"/>
      <c r="AV314" s="226"/>
      <c r="AW314" s="226"/>
      <c r="AX314" s="226"/>
      <c r="AY314" s="226"/>
      <c r="AZ314" s="226"/>
      <c r="BA314" s="226"/>
      <c r="BB314" s="226"/>
      <c r="BC314" s="226"/>
      <c r="BD314" s="226"/>
      <c r="BE314" s="226"/>
      <c r="BF314" s="226"/>
      <c r="BG314" s="226"/>
      <c r="BH314" s="226"/>
      <c r="BI314" s="226"/>
      <c r="BJ314" s="226"/>
      <c r="BK314" s="226"/>
      <c r="BL314" s="226"/>
      <c r="BM314" s="226"/>
      <c r="BN314" s="226"/>
      <c r="BO314" s="226"/>
      <c r="BP314" s="226"/>
      <c r="BQ314" s="226"/>
      <c r="BR314" s="226"/>
      <c r="BS314" s="226"/>
      <c r="BT314" s="226"/>
      <c r="BU314" s="226"/>
      <c r="BV314" s="226"/>
      <c r="BW314" s="226"/>
      <c r="BX314" s="226"/>
      <c r="BY314" s="226"/>
      <c r="BZ314" s="226"/>
      <c r="CA314" s="226"/>
      <c r="CB314" s="226"/>
      <c r="CC314" s="226"/>
      <c r="CD314" s="226"/>
      <c r="CE314" s="226"/>
      <c r="CF314" s="226"/>
      <c r="CG314" s="226"/>
      <c r="CH314" s="226"/>
      <c r="CI314" s="226"/>
      <c r="CJ314" s="226"/>
      <c r="CK314" s="226"/>
      <c r="CL314" s="226"/>
      <c r="CM314" s="226"/>
      <c r="CN314" s="226"/>
      <c r="CO314" s="226"/>
      <c r="CP314" s="226"/>
      <c r="CQ314" s="226"/>
      <c r="CR314" s="226"/>
      <c r="CS314" s="226"/>
      <c r="CT314" s="226"/>
      <c r="CU314" s="226"/>
      <c r="CV314" s="226"/>
      <c r="CW314" s="226"/>
      <c r="CX314" s="226"/>
      <c r="CY314" s="226"/>
      <c r="CZ314" s="226"/>
      <c r="DA314" s="226"/>
      <c r="DB314" s="226"/>
      <c r="DC314" s="226"/>
      <c r="DD314" s="226"/>
      <c r="DE314" s="226"/>
      <c r="DF314" s="226"/>
      <c r="DG314" s="226"/>
      <c r="DH314" s="226"/>
      <c r="DI314" s="226"/>
      <c r="DJ314" s="226"/>
      <c r="DK314" s="226"/>
      <c r="DL314" s="226"/>
      <c r="DM314" s="226"/>
      <c r="DN314" s="226"/>
      <c r="DO314" s="226"/>
      <c r="DP314" s="226"/>
      <c r="DQ314" s="226"/>
      <c r="DR314" s="226"/>
      <c r="DS314" s="226"/>
      <c r="DT314" s="226"/>
      <c r="DU314" s="226"/>
      <c r="DV314" s="226"/>
      <c r="DW314" s="226"/>
      <c r="DX314" s="226"/>
      <c r="DY314" s="226"/>
      <c r="DZ314" s="226"/>
      <c r="EA314" s="226"/>
      <c r="EB314" s="226"/>
      <c r="EC314" s="226"/>
      <c r="ED314" s="226"/>
      <c r="EE314" s="226"/>
      <c r="EF314" s="226"/>
      <c r="EG314" s="226"/>
      <c r="EH314" s="226"/>
      <c r="EI314" s="226"/>
      <c r="EJ314" s="226"/>
      <c r="EK314" s="226"/>
      <c r="EL314" s="226"/>
      <c r="EM314" s="226"/>
      <c r="EN314" s="226"/>
      <c r="EO314" s="226"/>
      <c r="EP314" s="226"/>
      <c r="EQ314" s="226"/>
      <c r="ER314" s="226"/>
      <c r="ES314" s="226"/>
      <c r="ET314" s="226"/>
      <c r="EU314" s="226"/>
      <c r="EV314" s="226"/>
      <c r="EW314" s="226"/>
      <c r="EX314" s="226"/>
      <c r="EY314" s="226"/>
      <c r="EZ314" s="226"/>
      <c r="FA314" s="226"/>
    </row>
    <row r="315" spans="9:157" x14ac:dyDescent="0.25">
      <c r="I315" s="226"/>
      <c r="J315" s="226"/>
      <c r="K315" s="226"/>
      <c r="L315" s="226"/>
      <c r="M315" s="226"/>
      <c r="N315" s="226"/>
      <c r="O315" s="226"/>
      <c r="P315" s="226"/>
      <c r="Q315" s="226"/>
      <c r="R315" s="226"/>
      <c r="S315" s="226"/>
      <c r="T315" s="226"/>
      <c r="U315" s="226"/>
      <c r="V315" s="226"/>
      <c r="W315" s="226"/>
      <c r="X315" s="226"/>
      <c r="Y315" s="226"/>
      <c r="Z315" s="226"/>
      <c r="AA315" s="226"/>
      <c r="AB315" s="226"/>
      <c r="AC315" s="226"/>
      <c r="AD315" s="226"/>
      <c r="AE315" s="226"/>
      <c r="AF315" s="226"/>
      <c r="AG315" s="226"/>
      <c r="AH315" s="226"/>
      <c r="AI315" s="226"/>
      <c r="AJ315" s="226"/>
      <c r="AK315" s="226"/>
      <c r="AL315" s="226"/>
      <c r="AM315" s="226"/>
      <c r="AN315" s="226"/>
      <c r="AO315" s="226"/>
      <c r="AP315" s="226"/>
      <c r="AQ315" s="226"/>
      <c r="AR315" s="226"/>
      <c r="AS315" s="226"/>
      <c r="AT315" s="226"/>
      <c r="AU315" s="226"/>
      <c r="AV315" s="226"/>
      <c r="AW315" s="226"/>
      <c r="AX315" s="226"/>
      <c r="AY315" s="226"/>
      <c r="AZ315" s="226"/>
      <c r="BA315" s="226"/>
      <c r="BB315" s="226"/>
      <c r="BC315" s="226"/>
      <c r="BD315" s="226"/>
      <c r="BE315" s="226"/>
      <c r="BF315" s="226"/>
      <c r="BG315" s="226"/>
      <c r="BH315" s="226"/>
      <c r="BI315" s="226"/>
      <c r="BJ315" s="226"/>
      <c r="BK315" s="226"/>
      <c r="BL315" s="226"/>
      <c r="BM315" s="226"/>
      <c r="BN315" s="226"/>
      <c r="BO315" s="226"/>
      <c r="BP315" s="226"/>
      <c r="BQ315" s="226"/>
      <c r="BR315" s="226"/>
      <c r="BS315" s="226"/>
      <c r="BT315" s="226"/>
      <c r="BU315" s="226"/>
      <c r="BV315" s="226"/>
      <c r="BW315" s="226"/>
      <c r="BX315" s="226"/>
      <c r="BY315" s="226"/>
      <c r="BZ315" s="226"/>
      <c r="CA315" s="226"/>
      <c r="CB315" s="226"/>
      <c r="CC315" s="226"/>
      <c r="CD315" s="226"/>
      <c r="CE315" s="226"/>
      <c r="CF315" s="226"/>
      <c r="CG315" s="226"/>
      <c r="CH315" s="226"/>
      <c r="CI315" s="226"/>
      <c r="CJ315" s="226"/>
      <c r="CK315" s="226"/>
      <c r="CL315" s="226"/>
      <c r="CM315" s="226"/>
      <c r="CN315" s="226"/>
      <c r="CO315" s="226"/>
      <c r="CP315" s="226"/>
      <c r="CQ315" s="226"/>
      <c r="CR315" s="226"/>
      <c r="CS315" s="226"/>
      <c r="CT315" s="226"/>
      <c r="CU315" s="226"/>
      <c r="CV315" s="226"/>
      <c r="CW315" s="226"/>
      <c r="CX315" s="226"/>
      <c r="CY315" s="226"/>
      <c r="CZ315" s="226"/>
      <c r="DA315" s="226"/>
      <c r="DB315" s="226"/>
      <c r="DC315" s="226"/>
      <c r="DD315" s="226"/>
      <c r="DE315" s="226"/>
      <c r="DF315" s="226"/>
      <c r="DG315" s="226"/>
      <c r="DH315" s="226"/>
      <c r="DI315" s="226"/>
      <c r="DJ315" s="226"/>
      <c r="DK315" s="226"/>
      <c r="DL315" s="226"/>
      <c r="DM315" s="226"/>
      <c r="DN315" s="226"/>
      <c r="DO315" s="226"/>
      <c r="DP315" s="226"/>
      <c r="DQ315" s="226"/>
      <c r="DR315" s="226"/>
      <c r="DS315" s="226"/>
      <c r="DT315" s="226"/>
      <c r="DU315" s="226"/>
      <c r="DV315" s="226"/>
      <c r="DW315" s="226"/>
      <c r="DX315" s="226"/>
      <c r="DY315" s="226"/>
      <c r="DZ315" s="226"/>
      <c r="EA315" s="226"/>
      <c r="EB315" s="226"/>
      <c r="EC315" s="226"/>
      <c r="ED315" s="226"/>
      <c r="EE315" s="226"/>
      <c r="EF315" s="226"/>
      <c r="EG315" s="226"/>
      <c r="EH315" s="226"/>
      <c r="EI315" s="226"/>
      <c r="EJ315" s="226"/>
      <c r="EK315" s="226"/>
      <c r="EL315" s="226"/>
      <c r="EM315" s="226"/>
      <c r="EN315" s="226"/>
      <c r="EO315" s="226"/>
      <c r="EP315" s="226"/>
      <c r="EQ315" s="226"/>
      <c r="ER315" s="226"/>
      <c r="ES315" s="226"/>
      <c r="ET315" s="226"/>
      <c r="EU315" s="226"/>
      <c r="EV315" s="226"/>
      <c r="EW315" s="226"/>
      <c r="EX315" s="226"/>
      <c r="EY315" s="226"/>
      <c r="EZ315" s="226"/>
      <c r="FA315" s="226"/>
    </row>
    <row r="316" spans="9:157" x14ac:dyDescent="0.25">
      <c r="I316" s="226"/>
      <c r="J316" s="226"/>
      <c r="K316" s="226"/>
      <c r="L316" s="226"/>
      <c r="M316" s="226"/>
      <c r="N316" s="226"/>
      <c r="O316" s="226"/>
      <c r="P316" s="226"/>
      <c r="Q316" s="226"/>
      <c r="R316" s="226"/>
      <c r="S316" s="226"/>
      <c r="T316" s="226"/>
      <c r="U316" s="226"/>
      <c r="V316" s="226"/>
      <c r="W316" s="226"/>
      <c r="X316" s="226"/>
      <c r="Y316" s="226"/>
      <c r="Z316" s="226"/>
      <c r="AA316" s="226"/>
      <c r="AB316" s="226"/>
      <c r="AC316" s="226"/>
      <c r="AD316" s="226"/>
      <c r="AE316" s="226"/>
      <c r="AF316" s="226"/>
      <c r="AG316" s="226"/>
      <c r="AH316" s="226"/>
      <c r="AI316" s="226"/>
      <c r="AJ316" s="226"/>
      <c r="AK316" s="226"/>
      <c r="AL316" s="226"/>
      <c r="AM316" s="226"/>
      <c r="AN316" s="226"/>
      <c r="AO316" s="226"/>
      <c r="AP316" s="226"/>
      <c r="AQ316" s="226"/>
      <c r="AR316" s="226"/>
      <c r="AS316" s="226"/>
      <c r="AT316" s="226"/>
      <c r="AU316" s="226"/>
      <c r="AV316" s="226"/>
      <c r="AW316" s="226"/>
      <c r="AX316" s="226"/>
      <c r="AY316" s="226"/>
      <c r="AZ316" s="226"/>
      <c r="BA316" s="226"/>
      <c r="BB316" s="226"/>
      <c r="BC316" s="226"/>
      <c r="BD316" s="226"/>
      <c r="BE316" s="226"/>
      <c r="BF316" s="226"/>
      <c r="BG316" s="226"/>
      <c r="BH316" s="226"/>
      <c r="BI316" s="226"/>
      <c r="BJ316" s="226"/>
      <c r="BK316" s="226"/>
      <c r="BL316" s="226"/>
      <c r="BM316" s="226"/>
      <c r="BN316" s="226"/>
      <c r="BO316" s="226"/>
      <c r="BP316" s="226"/>
      <c r="BQ316" s="226"/>
      <c r="BR316" s="226"/>
      <c r="BS316" s="226"/>
      <c r="BT316" s="226"/>
      <c r="BU316" s="226"/>
      <c r="BV316" s="226"/>
      <c r="BW316" s="226"/>
      <c r="BX316" s="226"/>
      <c r="BY316" s="226"/>
      <c r="BZ316" s="226"/>
      <c r="CA316" s="226"/>
      <c r="CB316" s="226"/>
      <c r="CC316" s="226"/>
      <c r="CD316" s="226"/>
      <c r="CE316" s="226"/>
      <c r="CF316" s="226"/>
      <c r="CG316" s="226"/>
      <c r="CH316" s="226"/>
      <c r="CI316" s="226"/>
      <c r="CJ316" s="226"/>
      <c r="CK316" s="226"/>
      <c r="CL316" s="226"/>
      <c r="CM316" s="226"/>
      <c r="CN316" s="226"/>
      <c r="CO316" s="226"/>
      <c r="CP316" s="226"/>
      <c r="CQ316" s="226"/>
      <c r="CR316" s="226"/>
      <c r="CS316" s="226"/>
      <c r="CT316" s="226"/>
      <c r="CU316" s="226"/>
      <c r="CV316" s="226"/>
      <c r="CW316" s="226"/>
      <c r="CX316" s="226"/>
      <c r="CY316" s="226"/>
      <c r="CZ316" s="226"/>
      <c r="DA316" s="226"/>
      <c r="DB316" s="226"/>
      <c r="DC316" s="226"/>
      <c r="DD316" s="226"/>
      <c r="DE316" s="226"/>
      <c r="DF316" s="226"/>
      <c r="DG316" s="226"/>
      <c r="DH316" s="226"/>
      <c r="DI316" s="226"/>
      <c r="DJ316" s="226"/>
      <c r="DK316" s="226"/>
      <c r="DL316" s="226"/>
      <c r="DM316" s="226"/>
      <c r="DN316" s="226"/>
      <c r="DO316" s="226"/>
      <c r="DP316" s="226"/>
      <c r="DQ316" s="226"/>
      <c r="DR316" s="226"/>
      <c r="DS316" s="226"/>
      <c r="DT316" s="226"/>
      <c r="DU316" s="226"/>
      <c r="DV316" s="226"/>
      <c r="DW316" s="226"/>
      <c r="DX316" s="226"/>
      <c r="DY316" s="226"/>
      <c r="DZ316" s="226"/>
      <c r="EA316" s="226"/>
      <c r="EB316" s="226"/>
      <c r="EC316" s="226"/>
      <c r="ED316" s="226"/>
      <c r="EE316" s="226"/>
      <c r="EF316" s="226"/>
      <c r="EG316" s="226"/>
      <c r="EH316" s="226"/>
      <c r="EI316" s="226"/>
      <c r="EJ316" s="226"/>
      <c r="EK316" s="226"/>
      <c r="EL316" s="226"/>
      <c r="EM316" s="226"/>
      <c r="EN316" s="226"/>
      <c r="EO316" s="226"/>
      <c r="EP316" s="226"/>
      <c r="EQ316" s="226"/>
      <c r="ER316" s="226"/>
      <c r="ES316" s="226"/>
      <c r="ET316" s="226"/>
      <c r="EU316" s="226"/>
      <c r="EV316" s="226"/>
      <c r="EW316" s="226"/>
      <c r="EX316" s="226"/>
      <c r="EY316" s="226"/>
      <c r="EZ316" s="226"/>
      <c r="FA316" s="226"/>
    </row>
    <row r="317" spans="9:157" x14ac:dyDescent="0.25">
      <c r="I317" s="226"/>
      <c r="J317" s="226"/>
      <c r="K317" s="226"/>
      <c r="L317" s="226"/>
      <c r="M317" s="226"/>
      <c r="N317" s="226"/>
      <c r="O317" s="226"/>
      <c r="P317" s="226"/>
      <c r="Q317" s="226"/>
      <c r="R317" s="226"/>
      <c r="S317" s="226"/>
      <c r="T317" s="226"/>
      <c r="U317" s="226"/>
      <c r="V317" s="226"/>
      <c r="W317" s="226"/>
      <c r="X317" s="226"/>
      <c r="Y317" s="226"/>
      <c r="Z317" s="226"/>
      <c r="AA317" s="226"/>
      <c r="AB317" s="226"/>
      <c r="AC317" s="226"/>
      <c r="AD317" s="226"/>
      <c r="AE317" s="226"/>
      <c r="AF317" s="226"/>
      <c r="AG317" s="226"/>
      <c r="AH317" s="226"/>
      <c r="AI317" s="226"/>
      <c r="AJ317" s="226"/>
      <c r="AK317" s="226"/>
      <c r="AL317" s="226"/>
      <c r="AM317" s="226"/>
      <c r="AN317" s="226"/>
      <c r="AO317" s="226"/>
      <c r="AP317" s="226"/>
      <c r="AQ317" s="226"/>
      <c r="AR317" s="226"/>
      <c r="AS317" s="226"/>
      <c r="AT317" s="226"/>
      <c r="AU317" s="226"/>
      <c r="AV317" s="226"/>
      <c r="AW317" s="226"/>
      <c r="AX317" s="226"/>
      <c r="AY317" s="226"/>
      <c r="AZ317" s="226"/>
      <c r="BA317" s="226"/>
      <c r="BB317" s="226"/>
      <c r="BC317" s="226"/>
      <c r="BD317" s="226"/>
      <c r="BE317" s="226"/>
      <c r="BF317" s="226"/>
      <c r="BG317" s="226"/>
      <c r="BH317" s="226"/>
      <c r="BI317" s="226"/>
      <c r="BJ317" s="226"/>
      <c r="BK317" s="226"/>
      <c r="BL317" s="226"/>
      <c r="BM317" s="226"/>
      <c r="BN317" s="226"/>
      <c r="BO317" s="226"/>
      <c r="BP317" s="226"/>
      <c r="BQ317" s="226"/>
      <c r="BR317" s="226"/>
      <c r="BS317" s="226"/>
      <c r="BT317" s="226"/>
      <c r="BU317" s="226"/>
      <c r="BV317" s="226"/>
      <c r="BW317" s="226"/>
      <c r="BX317" s="226"/>
      <c r="BY317" s="226"/>
      <c r="BZ317" s="226"/>
      <c r="CA317" s="226"/>
      <c r="CB317" s="226"/>
      <c r="CC317" s="226"/>
      <c r="CD317" s="226"/>
      <c r="CE317" s="226"/>
      <c r="CF317" s="226"/>
      <c r="CG317" s="226"/>
      <c r="CH317" s="226"/>
      <c r="CI317" s="226"/>
      <c r="CJ317" s="226"/>
      <c r="CK317" s="226"/>
      <c r="CL317" s="226"/>
      <c r="CM317" s="226"/>
      <c r="CN317" s="226"/>
      <c r="CO317" s="226"/>
      <c r="CP317" s="226"/>
      <c r="CQ317" s="226"/>
      <c r="CR317" s="226"/>
      <c r="CS317" s="226"/>
      <c r="CT317" s="226"/>
      <c r="CU317" s="226"/>
      <c r="CV317" s="226"/>
      <c r="CW317" s="226"/>
      <c r="CX317" s="226"/>
      <c r="CY317" s="226"/>
      <c r="CZ317" s="226"/>
      <c r="DA317" s="226"/>
      <c r="DB317" s="226"/>
      <c r="DC317" s="226"/>
      <c r="DD317" s="226"/>
      <c r="DE317" s="226"/>
      <c r="DF317" s="226"/>
      <c r="DG317" s="226"/>
      <c r="DH317" s="226"/>
      <c r="DI317" s="226"/>
      <c r="DJ317" s="226"/>
      <c r="DK317" s="226"/>
      <c r="DL317" s="226"/>
      <c r="DM317" s="226"/>
      <c r="DN317" s="226"/>
      <c r="DO317" s="226"/>
      <c r="DP317" s="226"/>
      <c r="DQ317" s="226"/>
      <c r="DR317" s="226"/>
      <c r="DS317" s="226"/>
      <c r="DT317" s="226"/>
      <c r="DU317" s="226"/>
      <c r="DV317" s="226"/>
      <c r="DW317" s="226"/>
      <c r="DX317" s="226"/>
      <c r="DY317" s="226"/>
      <c r="DZ317" s="226"/>
      <c r="EA317" s="226"/>
      <c r="EB317" s="226"/>
      <c r="EC317" s="226"/>
      <c r="ED317" s="226"/>
      <c r="EE317" s="226"/>
      <c r="EF317" s="226"/>
      <c r="EG317" s="226"/>
      <c r="EH317" s="226"/>
      <c r="EI317" s="226"/>
      <c r="EJ317" s="226"/>
      <c r="EK317" s="226"/>
      <c r="EL317" s="226"/>
      <c r="EM317" s="226"/>
      <c r="EN317" s="226"/>
      <c r="EO317" s="226"/>
      <c r="EP317" s="226"/>
      <c r="EQ317" s="226"/>
      <c r="ER317" s="226"/>
      <c r="ES317" s="226"/>
      <c r="ET317" s="226"/>
      <c r="EU317" s="226"/>
      <c r="EV317" s="226"/>
      <c r="EW317" s="226"/>
      <c r="EX317" s="226"/>
      <c r="EY317" s="226"/>
      <c r="EZ317" s="226"/>
      <c r="FA317" s="226"/>
    </row>
    <row r="318" spans="9:157" x14ac:dyDescent="0.25">
      <c r="I318" s="226"/>
      <c r="J318" s="226"/>
      <c r="K318" s="226"/>
      <c r="L318" s="226"/>
      <c r="M318" s="226"/>
      <c r="N318" s="226"/>
      <c r="O318" s="226"/>
      <c r="P318" s="226"/>
      <c r="Q318" s="226"/>
      <c r="R318" s="226"/>
      <c r="S318" s="226"/>
      <c r="T318" s="226"/>
      <c r="U318" s="226"/>
      <c r="V318" s="226"/>
      <c r="W318" s="226"/>
      <c r="X318" s="226"/>
      <c r="Y318" s="226"/>
      <c r="Z318" s="226"/>
      <c r="AA318" s="226"/>
      <c r="AB318" s="226"/>
      <c r="AC318" s="226"/>
      <c r="AD318" s="226"/>
      <c r="AE318" s="226"/>
      <c r="AF318" s="226"/>
      <c r="AG318" s="226"/>
      <c r="AH318" s="226"/>
      <c r="AI318" s="226"/>
      <c r="AJ318" s="226"/>
      <c r="AK318" s="226"/>
      <c r="AL318" s="226"/>
      <c r="AM318" s="226"/>
      <c r="AN318" s="226"/>
      <c r="AO318" s="226"/>
      <c r="AP318" s="226"/>
      <c r="AQ318" s="226"/>
      <c r="AR318" s="226"/>
      <c r="AS318" s="226"/>
      <c r="AT318" s="226"/>
      <c r="AU318" s="226"/>
      <c r="AV318" s="226"/>
      <c r="AW318" s="226"/>
      <c r="AX318" s="226"/>
      <c r="AY318" s="226"/>
      <c r="AZ318" s="226"/>
      <c r="BA318" s="226"/>
      <c r="BB318" s="226"/>
      <c r="BC318" s="226"/>
      <c r="BD318" s="226"/>
      <c r="BE318" s="226"/>
      <c r="BF318" s="226"/>
      <c r="BG318" s="226"/>
      <c r="BH318" s="226"/>
      <c r="BI318" s="226"/>
      <c r="BJ318" s="226"/>
      <c r="BK318" s="226"/>
      <c r="BL318" s="226"/>
      <c r="BM318" s="226"/>
      <c r="BN318" s="226"/>
      <c r="BO318" s="226"/>
      <c r="BP318" s="226"/>
      <c r="BQ318" s="226"/>
      <c r="BR318" s="226"/>
      <c r="BS318" s="226"/>
      <c r="BT318" s="226"/>
      <c r="BU318" s="226"/>
      <c r="BV318" s="226"/>
      <c r="BW318" s="226"/>
      <c r="BX318" s="226"/>
      <c r="BY318" s="226"/>
      <c r="BZ318" s="226"/>
      <c r="CA318" s="226"/>
      <c r="CB318" s="226"/>
      <c r="CC318" s="226"/>
      <c r="CD318" s="226"/>
      <c r="CE318" s="226"/>
      <c r="CF318" s="226"/>
      <c r="CG318" s="226"/>
      <c r="CH318" s="226"/>
      <c r="CI318" s="226"/>
      <c r="CJ318" s="226"/>
      <c r="CK318" s="226"/>
      <c r="CL318" s="226"/>
      <c r="CM318" s="226"/>
      <c r="CN318" s="226"/>
      <c r="CO318" s="226"/>
      <c r="CP318" s="226"/>
      <c r="CQ318" s="226"/>
      <c r="CR318" s="226"/>
      <c r="CS318" s="226"/>
      <c r="CT318" s="226"/>
      <c r="CU318" s="226"/>
      <c r="CV318" s="226"/>
      <c r="CW318" s="226"/>
      <c r="CX318" s="226"/>
      <c r="CY318" s="226"/>
      <c r="CZ318" s="226"/>
      <c r="DA318" s="226"/>
      <c r="DB318" s="226"/>
      <c r="DC318" s="226"/>
      <c r="DD318" s="226"/>
      <c r="DE318" s="226"/>
      <c r="DF318" s="226"/>
      <c r="DG318" s="226"/>
      <c r="DH318" s="226"/>
      <c r="DI318" s="226"/>
      <c r="DJ318" s="226"/>
      <c r="DK318" s="226"/>
      <c r="DL318" s="226"/>
      <c r="DM318" s="226"/>
      <c r="DN318" s="226"/>
      <c r="DO318" s="226"/>
      <c r="DP318" s="226"/>
      <c r="DQ318" s="226"/>
      <c r="DR318" s="226"/>
      <c r="DS318" s="226"/>
      <c r="DT318" s="226"/>
      <c r="DU318" s="226"/>
      <c r="DV318" s="226"/>
      <c r="DW318" s="226"/>
      <c r="DX318" s="226"/>
      <c r="DY318" s="226"/>
      <c r="DZ318" s="226"/>
      <c r="EA318" s="226"/>
      <c r="EB318" s="226"/>
      <c r="EC318" s="226"/>
      <c r="ED318" s="226"/>
      <c r="EE318" s="226"/>
      <c r="EF318" s="226"/>
      <c r="EG318" s="226"/>
      <c r="EH318" s="226"/>
      <c r="EI318" s="226"/>
      <c r="EJ318" s="226"/>
      <c r="EK318" s="226"/>
      <c r="EL318" s="226"/>
      <c r="EM318" s="226"/>
      <c r="EN318" s="226"/>
      <c r="EO318" s="226"/>
      <c r="EP318" s="226"/>
      <c r="EQ318" s="226"/>
      <c r="ER318" s="226"/>
      <c r="ES318" s="226"/>
      <c r="ET318" s="226"/>
      <c r="EU318" s="226"/>
      <c r="EV318" s="226"/>
      <c r="EW318" s="226"/>
      <c r="EX318" s="226"/>
      <c r="EY318" s="226"/>
      <c r="EZ318" s="226"/>
      <c r="FA318" s="226"/>
    </row>
    <row r="319" spans="9:157" x14ac:dyDescent="0.25">
      <c r="I319" s="226"/>
      <c r="J319" s="226"/>
      <c r="K319" s="226"/>
      <c r="L319" s="226"/>
      <c r="M319" s="226"/>
      <c r="N319" s="226"/>
      <c r="O319" s="226"/>
      <c r="P319" s="226"/>
      <c r="Q319" s="226"/>
      <c r="R319" s="226"/>
      <c r="S319" s="226"/>
      <c r="T319" s="226"/>
      <c r="U319" s="226"/>
      <c r="V319" s="226"/>
      <c r="W319" s="226"/>
      <c r="X319" s="226"/>
      <c r="Y319" s="226"/>
      <c r="Z319" s="226"/>
      <c r="AA319" s="226"/>
      <c r="AB319" s="226"/>
      <c r="AC319" s="226"/>
      <c r="AD319" s="226"/>
      <c r="AE319" s="226"/>
      <c r="AF319" s="226"/>
      <c r="AG319" s="226"/>
      <c r="AH319" s="226"/>
      <c r="AI319" s="226"/>
      <c r="AJ319" s="226"/>
      <c r="AK319" s="226"/>
      <c r="AL319" s="226"/>
      <c r="AM319" s="226"/>
      <c r="AN319" s="226"/>
      <c r="AO319" s="226"/>
      <c r="AP319" s="226"/>
      <c r="AQ319" s="226"/>
      <c r="AR319" s="226"/>
      <c r="AS319" s="226"/>
      <c r="AT319" s="226"/>
      <c r="AU319" s="226"/>
      <c r="AV319" s="226"/>
      <c r="AW319" s="226"/>
      <c r="AX319" s="226"/>
      <c r="AY319" s="226"/>
      <c r="AZ319" s="226"/>
      <c r="BA319" s="226"/>
      <c r="BB319" s="226"/>
      <c r="BC319" s="226"/>
      <c r="BD319" s="226"/>
      <c r="BE319" s="226"/>
      <c r="BF319" s="226"/>
      <c r="BG319" s="226"/>
      <c r="BH319" s="226"/>
      <c r="BI319" s="226"/>
      <c r="BJ319" s="226"/>
      <c r="BK319" s="226"/>
      <c r="BL319" s="226"/>
      <c r="BM319" s="226"/>
      <c r="BN319" s="226"/>
      <c r="BO319" s="226"/>
      <c r="BP319" s="226"/>
      <c r="BQ319" s="226"/>
      <c r="BR319" s="226"/>
      <c r="BS319" s="226"/>
      <c r="BT319" s="226"/>
      <c r="BU319" s="226"/>
      <c r="BV319" s="226"/>
      <c r="BW319" s="226"/>
      <c r="BX319" s="226"/>
      <c r="BY319" s="226"/>
      <c r="BZ319" s="226"/>
      <c r="CA319" s="226"/>
      <c r="CB319" s="226"/>
      <c r="CC319" s="226"/>
      <c r="CD319" s="226"/>
      <c r="CE319" s="226"/>
      <c r="CF319" s="226"/>
      <c r="CG319" s="226"/>
      <c r="CH319" s="226"/>
      <c r="CI319" s="226"/>
      <c r="CJ319" s="226"/>
      <c r="CK319" s="226"/>
      <c r="CL319" s="226"/>
      <c r="CM319" s="226"/>
      <c r="CN319" s="226"/>
      <c r="CO319" s="226"/>
      <c r="CP319" s="226"/>
      <c r="CQ319" s="226"/>
      <c r="CR319" s="226"/>
      <c r="CS319" s="226"/>
      <c r="CT319" s="226"/>
      <c r="CU319" s="226"/>
      <c r="CV319" s="226"/>
      <c r="CW319" s="226"/>
      <c r="CX319" s="226"/>
      <c r="CY319" s="226"/>
      <c r="CZ319" s="226"/>
      <c r="DA319" s="226"/>
      <c r="DB319" s="226"/>
      <c r="DC319" s="226"/>
      <c r="DD319" s="226"/>
      <c r="DE319" s="226"/>
      <c r="DF319" s="226"/>
      <c r="DG319" s="226"/>
      <c r="DH319" s="226"/>
      <c r="DI319" s="226"/>
      <c r="DJ319" s="226"/>
      <c r="DK319" s="226"/>
      <c r="DL319" s="226"/>
      <c r="DM319" s="226"/>
      <c r="DN319" s="226"/>
      <c r="DO319" s="226"/>
      <c r="DP319" s="226"/>
      <c r="DQ319" s="226"/>
      <c r="DR319" s="226"/>
      <c r="DS319" s="226"/>
      <c r="DT319" s="226"/>
      <c r="DU319" s="226"/>
      <c r="DV319" s="226"/>
      <c r="DW319" s="226"/>
      <c r="DX319" s="226"/>
      <c r="DY319" s="226"/>
      <c r="DZ319" s="226"/>
      <c r="EA319" s="226"/>
      <c r="EB319" s="226"/>
      <c r="EC319" s="226"/>
      <c r="ED319" s="226"/>
      <c r="EE319" s="226"/>
      <c r="EF319" s="226"/>
      <c r="EG319" s="226"/>
      <c r="EH319" s="226"/>
      <c r="EI319" s="226"/>
      <c r="EJ319" s="226"/>
      <c r="EK319" s="226"/>
      <c r="EL319" s="226"/>
      <c r="EM319" s="226"/>
      <c r="EN319" s="226"/>
      <c r="EO319" s="226"/>
      <c r="EP319" s="226"/>
      <c r="EQ319" s="226"/>
      <c r="ER319" s="226"/>
      <c r="ES319" s="226"/>
      <c r="ET319" s="226"/>
      <c r="EU319" s="226"/>
      <c r="EV319" s="226"/>
      <c r="EW319" s="226"/>
      <c r="EX319" s="226"/>
      <c r="EY319" s="226"/>
      <c r="EZ319" s="226"/>
      <c r="FA319" s="226"/>
    </row>
    <row r="320" spans="9:157" x14ac:dyDescent="0.25">
      <c r="I320" s="226"/>
      <c r="J320" s="226"/>
      <c r="K320" s="226"/>
      <c r="L320" s="226"/>
      <c r="M320" s="226"/>
      <c r="N320" s="226"/>
      <c r="O320" s="226"/>
      <c r="P320" s="226"/>
      <c r="Q320" s="226"/>
      <c r="R320" s="226"/>
      <c r="S320" s="226"/>
      <c r="T320" s="226"/>
      <c r="U320" s="226"/>
      <c r="V320" s="226"/>
      <c r="W320" s="226"/>
      <c r="X320" s="226"/>
      <c r="Y320" s="226"/>
      <c r="Z320" s="226"/>
      <c r="AA320" s="226"/>
      <c r="AB320" s="226"/>
      <c r="AC320" s="226"/>
      <c r="AD320" s="226"/>
      <c r="AE320" s="226"/>
      <c r="AF320" s="226"/>
      <c r="AG320" s="226"/>
      <c r="AH320" s="226"/>
      <c r="AI320" s="226"/>
      <c r="AJ320" s="226"/>
      <c r="AK320" s="226"/>
      <c r="AL320" s="226"/>
      <c r="AM320" s="226"/>
      <c r="AN320" s="226"/>
      <c r="AO320" s="226"/>
      <c r="AP320" s="226"/>
      <c r="AQ320" s="226"/>
      <c r="AR320" s="226"/>
      <c r="AS320" s="226"/>
      <c r="AT320" s="226"/>
      <c r="AU320" s="226"/>
      <c r="AV320" s="226"/>
      <c r="AW320" s="226"/>
      <c r="AX320" s="226"/>
      <c r="AY320" s="226"/>
      <c r="AZ320" s="226"/>
      <c r="BA320" s="226"/>
      <c r="BB320" s="226"/>
      <c r="BC320" s="226"/>
      <c r="BD320" s="226"/>
      <c r="BE320" s="226"/>
      <c r="BF320" s="226"/>
      <c r="BG320" s="226"/>
      <c r="BH320" s="226"/>
      <c r="BI320" s="226"/>
      <c r="BJ320" s="226"/>
      <c r="BK320" s="226"/>
      <c r="BL320" s="226"/>
      <c r="BM320" s="226"/>
      <c r="BN320" s="226"/>
      <c r="BO320" s="226"/>
      <c r="BP320" s="226"/>
      <c r="BQ320" s="226"/>
      <c r="BR320" s="226"/>
      <c r="BS320" s="226"/>
      <c r="BT320" s="226"/>
      <c r="BU320" s="226"/>
      <c r="BV320" s="226"/>
      <c r="BW320" s="226"/>
      <c r="BX320" s="226"/>
      <c r="BY320" s="226"/>
      <c r="BZ320" s="226"/>
      <c r="CA320" s="226"/>
      <c r="CB320" s="226"/>
      <c r="CC320" s="226"/>
      <c r="CD320" s="226"/>
      <c r="CE320" s="226"/>
      <c r="CF320" s="226"/>
      <c r="CG320" s="226"/>
      <c r="CH320" s="226"/>
      <c r="CI320" s="226"/>
      <c r="CJ320" s="226"/>
      <c r="CK320" s="226"/>
      <c r="CL320" s="226"/>
      <c r="CM320" s="226"/>
      <c r="CN320" s="226"/>
      <c r="CO320" s="226"/>
      <c r="CP320" s="226"/>
      <c r="CQ320" s="226"/>
      <c r="CR320" s="226"/>
      <c r="CS320" s="226"/>
      <c r="CT320" s="226"/>
      <c r="CU320" s="226"/>
      <c r="CV320" s="226"/>
      <c r="CW320" s="226"/>
      <c r="CX320" s="226"/>
      <c r="CY320" s="226"/>
      <c r="CZ320" s="226"/>
      <c r="DA320" s="226"/>
      <c r="DB320" s="226"/>
      <c r="DC320" s="226"/>
      <c r="DD320" s="226"/>
      <c r="DE320" s="226"/>
      <c r="DF320" s="226"/>
      <c r="DG320" s="226"/>
      <c r="DH320" s="226"/>
      <c r="DI320" s="226"/>
      <c r="DJ320" s="226"/>
      <c r="DK320" s="226"/>
      <c r="DL320" s="226"/>
      <c r="DM320" s="226"/>
      <c r="DN320" s="226"/>
      <c r="DO320" s="226"/>
      <c r="DP320" s="226"/>
      <c r="DQ320" s="226"/>
      <c r="DR320" s="226"/>
      <c r="DS320" s="226"/>
      <c r="DT320" s="226"/>
      <c r="DU320" s="226"/>
      <c r="DV320" s="226"/>
      <c r="DW320" s="226"/>
      <c r="DX320" s="226"/>
      <c r="DY320" s="226"/>
      <c r="DZ320" s="226"/>
      <c r="EA320" s="226"/>
      <c r="EB320" s="226"/>
      <c r="EC320" s="226"/>
      <c r="ED320" s="226"/>
      <c r="EE320" s="226"/>
      <c r="EF320" s="226"/>
      <c r="EG320" s="226"/>
      <c r="EH320" s="226"/>
      <c r="EI320" s="226"/>
      <c r="EJ320" s="226"/>
      <c r="EK320" s="226"/>
      <c r="EL320" s="226"/>
      <c r="EM320" s="226"/>
      <c r="EN320" s="226"/>
      <c r="EO320" s="226"/>
      <c r="EP320" s="226"/>
      <c r="EQ320" s="226"/>
      <c r="ER320" s="226"/>
      <c r="ES320" s="226"/>
      <c r="ET320" s="226"/>
      <c r="EU320" s="226"/>
      <c r="EV320" s="226"/>
      <c r="EW320" s="226"/>
      <c r="EX320" s="226"/>
      <c r="EY320" s="226"/>
      <c r="EZ320" s="226"/>
      <c r="FA320" s="226"/>
    </row>
    <row r="321" spans="9:157" x14ac:dyDescent="0.25">
      <c r="I321" s="226"/>
      <c r="J321" s="226"/>
      <c r="K321" s="226"/>
      <c r="L321" s="226"/>
      <c r="M321" s="226"/>
      <c r="N321" s="226"/>
      <c r="O321" s="226"/>
      <c r="P321" s="226"/>
      <c r="Q321" s="226"/>
      <c r="R321" s="226"/>
      <c r="S321" s="226"/>
      <c r="T321" s="226"/>
      <c r="U321" s="226"/>
      <c r="V321" s="226"/>
      <c r="W321" s="226"/>
      <c r="X321" s="226"/>
      <c r="Y321" s="226"/>
      <c r="Z321" s="226"/>
      <c r="AA321" s="226"/>
      <c r="AB321" s="226"/>
      <c r="AC321" s="226"/>
      <c r="AD321" s="226"/>
      <c r="AE321" s="226"/>
      <c r="AF321" s="226"/>
      <c r="AG321" s="226"/>
      <c r="AH321" s="226"/>
      <c r="AI321" s="226"/>
      <c r="AJ321" s="226"/>
      <c r="AK321" s="226"/>
      <c r="AL321" s="226"/>
      <c r="AM321" s="226"/>
      <c r="AN321" s="226"/>
      <c r="AO321" s="226"/>
      <c r="AP321" s="226"/>
      <c r="AQ321" s="226"/>
      <c r="AR321" s="226"/>
      <c r="AS321" s="226"/>
      <c r="AT321" s="226"/>
      <c r="AU321" s="226"/>
      <c r="AV321" s="226"/>
      <c r="AW321" s="226"/>
      <c r="AX321" s="226"/>
      <c r="AY321" s="226"/>
      <c r="AZ321" s="226"/>
      <c r="BA321" s="226"/>
      <c r="BB321" s="226"/>
      <c r="BC321" s="226"/>
      <c r="BD321" s="226"/>
      <c r="BE321" s="226"/>
      <c r="BF321" s="226"/>
      <c r="BG321" s="226"/>
      <c r="BH321" s="226"/>
      <c r="BI321" s="226"/>
      <c r="BJ321" s="226"/>
      <c r="BK321" s="226"/>
      <c r="BL321" s="226"/>
      <c r="BM321" s="226"/>
      <c r="BN321" s="226"/>
      <c r="BO321" s="226"/>
      <c r="BP321" s="226"/>
      <c r="BQ321" s="226"/>
      <c r="BR321" s="226"/>
      <c r="BS321" s="226"/>
      <c r="BT321" s="226"/>
      <c r="BU321" s="226"/>
      <c r="BV321" s="226"/>
      <c r="BW321" s="226"/>
      <c r="BX321" s="226"/>
      <c r="BY321" s="226"/>
      <c r="BZ321" s="226"/>
      <c r="CA321" s="226"/>
      <c r="CB321" s="226"/>
      <c r="CC321" s="226"/>
      <c r="CD321" s="226"/>
      <c r="CE321" s="226"/>
      <c r="CF321" s="226"/>
      <c r="CG321" s="226"/>
      <c r="CH321" s="226"/>
      <c r="CI321" s="226"/>
      <c r="CJ321" s="226"/>
      <c r="CK321" s="226"/>
      <c r="CL321" s="226"/>
      <c r="CM321" s="226"/>
      <c r="CN321" s="226"/>
      <c r="CO321" s="226"/>
      <c r="CP321" s="226"/>
      <c r="CQ321" s="226"/>
      <c r="CR321" s="226"/>
      <c r="CS321" s="226"/>
      <c r="CT321" s="226"/>
      <c r="CU321" s="226"/>
      <c r="CV321" s="226"/>
      <c r="CW321" s="226"/>
      <c r="CX321" s="226"/>
      <c r="CY321" s="226"/>
      <c r="CZ321" s="226"/>
      <c r="DA321" s="226"/>
      <c r="DB321" s="226"/>
      <c r="DC321" s="226"/>
      <c r="DD321" s="226"/>
      <c r="DE321" s="226"/>
      <c r="DF321" s="226"/>
      <c r="DG321" s="226"/>
      <c r="DH321" s="226"/>
      <c r="DI321" s="226"/>
      <c r="DJ321" s="226"/>
      <c r="DK321" s="226"/>
      <c r="DL321" s="226"/>
      <c r="DM321" s="226"/>
      <c r="DN321" s="226"/>
      <c r="DO321" s="226"/>
      <c r="DP321" s="226"/>
      <c r="DQ321" s="226"/>
      <c r="DR321" s="226"/>
      <c r="DS321" s="226"/>
      <c r="DT321" s="226"/>
      <c r="DU321" s="226"/>
      <c r="DV321" s="226"/>
      <c r="DW321" s="226"/>
      <c r="DX321" s="226"/>
      <c r="DY321" s="226"/>
      <c r="DZ321" s="226"/>
      <c r="EA321" s="226"/>
      <c r="EB321" s="226"/>
      <c r="EC321" s="226"/>
      <c r="ED321" s="226"/>
      <c r="EE321" s="226"/>
      <c r="EF321" s="226"/>
      <c r="EG321" s="226"/>
      <c r="EH321" s="226"/>
      <c r="EI321" s="226"/>
      <c r="EJ321" s="226"/>
      <c r="EK321" s="226"/>
      <c r="EL321" s="226"/>
      <c r="EM321" s="226"/>
      <c r="EN321" s="226"/>
      <c r="EO321" s="226"/>
      <c r="EP321" s="226"/>
      <c r="EQ321" s="226"/>
      <c r="ER321" s="226"/>
      <c r="ES321" s="226"/>
      <c r="ET321" s="226"/>
      <c r="EU321" s="226"/>
      <c r="EV321" s="226"/>
      <c r="EW321" s="226"/>
      <c r="EX321" s="226"/>
      <c r="EY321" s="226"/>
      <c r="EZ321" s="226"/>
      <c r="FA321" s="226"/>
    </row>
    <row r="322" spans="9:157" x14ac:dyDescent="0.25">
      <c r="I322" s="226"/>
      <c r="J322" s="226"/>
      <c r="K322" s="226"/>
      <c r="L322" s="226"/>
      <c r="M322" s="226"/>
      <c r="N322" s="226"/>
      <c r="O322" s="226"/>
      <c r="P322" s="226"/>
      <c r="Q322" s="226"/>
      <c r="R322" s="226"/>
      <c r="S322" s="226"/>
      <c r="T322" s="226"/>
      <c r="U322" s="226"/>
      <c r="V322" s="226"/>
      <c r="W322" s="226"/>
      <c r="X322" s="226"/>
      <c r="Y322" s="226"/>
      <c r="Z322" s="226"/>
      <c r="AA322" s="226"/>
      <c r="AB322" s="226"/>
      <c r="AC322" s="226"/>
      <c r="AD322" s="226"/>
      <c r="AE322" s="226"/>
      <c r="AF322" s="226"/>
      <c r="AG322" s="226"/>
      <c r="AH322" s="226"/>
      <c r="AI322" s="226"/>
      <c r="AJ322" s="226"/>
      <c r="AK322" s="226"/>
      <c r="AL322" s="226"/>
      <c r="AM322" s="226"/>
      <c r="AN322" s="226"/>
      <c r="AO322" s="226"/>
      <c r="AP322" s="226"/>
      <c r="AQ322" s="226"/>
      <c r="AR322" s="226"/>
      <c r="AS322" s="226"/>
      <c r="AT322" s="226"/>
      <c r="AU322" s="226"/>
      <c r="AV322" s="226"/>
      <c r="AW322" s="226"/>
      <c r="AX322" s="226"/>
      <c r="AY322" s="226"/>
      <c r="AZ322" s="226"/>
      <c r="BA322" s="226"/>
      <c r="BB322" s="226"/>
      <c r="BC322" s="226"/>
      <c r="BD322" s="226"/>
      <c r="BE322" s="226"/>
      <c r="BF322" s="226"/>
      <c r="BG322" s="226"/>
      <c r="BH322" s="226"/>
      <c r="BI322" s="226"/>
      <c r="BJ322" s="226"/>
      <c r="BK322" s="226"/>
      <c r="BL322" s="226"/>
      <c r="BM322" s="226"/>
      <c r="BN322" s="226"/>
      <c r="BO322" s="226"/>
      <c r="BP322" s="226"/>
      <c r="BQ322" s="226"/>
      <c r="BR322" s="226"/>
      <c r="BS322" s="226"/>
      <c r="BT322" s="226"/>
      <c r="BU322" s="226"/>
      <c r="BV322" s="226"/>
      <c r="BW322" s="226"/>
      <c r="BX322" s="226"/>
      <c r="BY322" s="226"/>
      <c r="BZ322" s="226"/>
      <c r="CA322" s="226"/>
      <c r="CB322" s="226"/>
      <c r="CC322" s="226"/>
      <c r="CD322" s="226"/>
      <c r="CE322" s="226"/>
      <c r="CF322" s="226"/>
      <c r="CG322" s="226"/>
      <c r="CH322" s="226"/>
      <c r="CI322" s="226"/>
      <c r="CJ322" s="226"/>
      <c r="CK322" s="226"/>
      <c r="CL322" s="226"/>
      <c r="CM322" s="226"/>
      <c r="CN322" s="226"/>
      <c r="CO322" s="226"/>
      <c r="CP322" s="226"/>
      <c r="CQ322" s="226"/>
      <c r="CR322" s="226"/>
      <c r="CS322" s="226"/>
      <c r="CT322" s="226"/>
      <c r="CU322" s="226"/>
      <c r="CV322" s="226"/>
      <c r="CW322" s="226"/>
      <c r="CX322" s="226"/>
      <c r="CY322" s="226"/>
      <c r="CZ322" s="226"/>
      <c r="DA322" s="226"/>
      <c r="DB322" s="226"/>
      <c r="DC322" s="226"/>
      <c r="DD322" s="226"/>
      <c r="DE322" s="226"/>
      <c r="DF322" s="226"/>
      <c r="DG322" s="226"/>
      <c r="DH322" s="226"/>
      <c r="DI322" s="226"/>
      <c r="DJ322" s="226"/>
      <c r="DK322" s="226"/>
      <c r="DL322" s="226"/>
      <c r="DM322" s="226"/>
      <c r="DN322" s="226"/>
      <c r="DO322" s="226"/>
      <c r="DP322" s="226"/>
      <c r="DQ322" s="226"/>
      <c r="DR322" s="226"/>
      <c r="DS322" s="226"/>
      <c r="DT322" s="226"/>
      <c r="DU322" s="226"/>
      <c r="DV322" s="226"/>
      <c r="DW322" s="226"/>
      <c r="DX322" s="226"/>
      <c r="DY322" s="226"/>
      <c r="DZ322" s="226"/>
      <c r="EA322" s="226"/>
      <c r="EB322" s="226"/>
      <c r="EC322" s="226"/>
      <c r="ED322" s="226"/>
      <c r="EE322" s="226"/>
      <c r="EF322" s="226"/>
      <c r="EG322" s="226"/>
      <c r="EH322" s="226"/>
      <c r="EI322" s="226"/>
      <c r="EJ322" s="226"/>
      <c r="EK322" s="226"/>
      <c r="EL322" s="226"/>
      <c r="EM322" s="226"/>
      <c r="EN322" s="226"/>
      <c r="EO322" s="226"/>
      <c r="EP322" s="226"/>
      <c r="EQ322" s="226"/>
      <c r="ER322" s="226"/>
      <c r="ES322" s="226"/>
      <c r="ET322" s="226"/>
      <c r="EU322" s="226"/>
      <c r="EV322" s="226"/>
      <c r="EW322" s="226"/>
      <c r="EX322" s="226"/>
      <c r="EY322" s="226"/>
      <c r="EZ322" s="226"/>
      <c r="FA322" s="226"/>
    </row>
    <row r="323" spans="9:157" x14ac:dyDescent="0.25">
      <c r="I323" s="226"/>
      <c r="J323" s="226"/>
      <c r="K323" s="226"/>
      <c r="L323" s="226"/>
      <c r="M323" s="226"/>
      <c r="N323" s="226"/>
      <c r="O323" s="226"/>
      <c r="P323" s="226"/>
      <c r="Q323" s="226"/>
      <c r="R323" s="226"/>
      <c r="S323" s="226"/>
      <c r="T323" s="226"/>
      <c r="U323" s="226"/>
      <c r="V323" s="226"/>
      <c r="W323" s="226"/>
      <c r="X323" s="226"/>
      <c r="Y323" s="226"/>
      <c r="Z323" s="226"/>
      <c r="AA323" s="226"/>
      <c r="AB323" s="226"/>
      <c r="AC323" s="226"/>
      <c r="AD323" s="226"/>
      <c r="AE323" s="226"/>
      <c r="AF323" s="226"/>
      <c r="AG323" s="226"/>
      <c r="AH323" s="226"/>
      <c r="AI323" s="226"/>
      <c r="AJ323" s="226"/>
      <c r="AK323" s="226"/>
      <c r="AL323" s="226"/>
      <c r="AM323" s="226"/>
      <c r="AN323" s="226"/>
      <c r="AO323" s="226"/>
      <c r="AP323" s="226"/>
      <c r="AQ323" s="226"/>
      <c r="AR323" s="226"/>
      <c r="AS323" s="226"/>
      <c r="AT323" s="226"/>
      <c r="AU323" s="226"/>
      <c r="AV323" s="226"/>
      <c r="AW323" s="226"/>
      <c r="AX323" s="226"/>
      <c r="AY323" s="226"/>
      <c r="AZ323" s="226"/>
      <c r="BA323" s="226"/>
      <c r="BB323" s="226"/>
      <c r="BC323" s="226"/>
      <c r="BD323" s="226"/>
      <c r="BE323" s="226"/>
      <c r="BF323" s="226"/>
      <c r="BG323" s="226"/>
      <c r="BH323" s="226"/>
      <c r="BI323" s="226"/>
      <c r="BJ323" s="226"/>
      <c r="BK323" s="226"/>
      <c r="BL323" s="226"/>
      <c r="BM323" s="226"/>
      <c r="BN323" s="226"/>
      <c r="BO323" s="226"/>
      <c r="BP323" s="226"/>
      <c r="BQ323" s="226"/>
      <c r="BR323" s="226"/>
      <c r="BS323" s="226"/>
      <c r="BT323" s="226"/>
      <c r="BU323" s="226"/>
      <c r="BV323" s="226"/>
      <c r="BW323" s="226"/>
      <c r="BX323" s="226"/>
      <c r="BY323" s="226"/>
      <c r="BZ323" s="226"/>
      <c r="CA323" s="226"/>
      <c r="CB323" s="226"/>
      <c r="CC323" s="226"/>
      <c r="CD323" s="226"/>
      <c r="CE323" s="226"/>
      <c r="CF323" s="226"/>
      <c r="CG323" s="226"/>
      <c r="CH323" s="226"/>
      <c r="CI323" s="226"/>
      <c r="CJ323" s="226"/>
      <c r="CK323" s="226"/>
      <c r="CL323" s="226"/>
      <c r="CM323" s="226"/>
      <c r="CN323" s="226"/>
      <c r="CO323" s="226"/>
      <c r="CP323" s="226"/>
      <c r="CQ323" s="226"/>
      <c r="CR323" s="226"/>
      <c r="CS323" s="226"/>
      <c r="CT323" s="226"/>
      <c r="CU323" s="226"/>
      <c r="CV323" s="226"/>
      <c r="CW323" s="226"/>
      <c r="CX323" s="226"/>
      <c r="CY323" s="226"/>
      <c r="CZ323" s="226"/>
      <c r="DA323" s="226"/>
      <c r="DB323" s="226"/>
      <c r="DC323" s="226"/>
      <c r="DD323" s="226"/>
      <c r="DE323" s="226"/>
      <c r="DF323" s="226"/>
      <c r="DG323" s="226"/>
      <c r="DH323" s="226"/>
      <c r="DI323" s="226"/>
      <c r="DJ323" s="226"/>
      <c r="DK323" s="226"/>
      <c r="DL323" s="226"/>
      <c r="DM323" s="226"/>
      <c r="DN323" s="226"/>
      <c r="DO323" s="226"/>
      <c r="DP323" s="226"/>
      <c r="DQ323" s="226"/>
      <c r="DR323" s="226"/>
      <c r="DS323" s="226"/>
      <c r="DT323" s="226"/>
      <c r="DU323" s="226"/>
      <c r="DV323" s="226"/>
      <c r="DW323" s="226"/>
      <c r="DX323" s="226"/>
      <c r="DY323" s="226"/>
      <c r="DZ323" s="226"/>
      <c r="EA323" s="226"/>
      <c r="EB323" s="226"/>
      <c r="EC323" s="226"/>
      <c r="ED323" s="226"/>
      <c r="EE323" s="226"/>
      <c r="EF323" s="226"/>
      <c r="EG323" s="226"/>
      <c r="EH323" s="226"/>
      <c r="EI323" s="226"/>
      <c r="EJ323" s="226"/>
      <c r="EK323" s="226"/>
      <c r="EL323" s="226"/>
      <c r="EM323" s="226"/>
      <c r="EN323" s="226"/>
      <c r="EO323" s="226"/>
      <c r="EP323" s="226"/>
      <c r="EQ323" s="226"/>
      <c r="ER323" s="226"/>
      <c r="ES323" s="226"/>
      <c r="ET323" s="226"/>
      <c r="EU323" s="226"/>
      <c r="EV323" s="226"/>
      <c r="EW323" s="226"/>
      <c r="EX323" s="226"/>
      <c r="EY323" s="226"/>
      <c r="EZ323" s="226"/>
      <c r="FA323" s="226"/>
    </row>
    <row r="324" spans="9:157" x14ac:dyDescent="0.25">
      <c r="I324" s="226"/>
      <c r="J324" s="226"/>
      <c r="K324" s="226"/>
      <c r="L324" s="226"/>
      <c r="M324" s="226"/>
      <c r="N324" s="226"/>
      <c r="O324" s="226"/>
      <c r="P324" s="226"/>
      <c r="Q324" s="226"/>
      <c r="R324" s="226"/>
      <c r="S324" s="226"/>
      <c r="T324" s="226"/>
      <c r="U324" s="226"/>
      <c r="V324" s="226"/>
      <c r="W324" s="226"/>
      <c r="X324" s="226"/>
      <c r="Y324" s="226"/>
      <c r="Z324" s="226"/>
      <c r="AA324" s="226"/>
      <c r="AB324" s="226"/>
      <c r="AC324" s="226"/>
      <c r="AD324" s="226"/>
      <c r="AE324" s="226"/>
      <c r="AF324" s="226"/>
      <c r="AG324" s="226"/>
      <c r="AH324" s="226"/>
      <c r="AI324" s="226"/>
      <c r="AJ324" s="226"/>
      <c r="AK324" s="226"/>
      <c r="AL324" s="226"/>
      <c r="AM324" s="226"/>
      <c r="AN324" s="226"/>
      <c r="AO324" s="226"/>
      <c r="AP324" s="226"/>
      <c r="AQ324" s="226"/>
      <c r="AR324" s="226"/>
      <c r="AS324" s="226"/>
      <c r="AT324" s="226"/>
      <c r="AU324" s="226"/>
      <c r="AV324" s="226"/>
      <c r="AW324" s="226"/>
      <c r="AX324" s="226"/>
      <c r="AY324" s="226"/>
      <c r="AZ324" s="226"/>
      <c r="BA324" s="226"/>
      <c r="BB324" s="226"/>
      <c r="BC324" s="226"/>
      <c r="BD324" s="226"/>
      <c r="BE324" s="226"/>
      <c r="BF324" s="226"/>
      <c r="BG324" s="226"/>
      <c r="BH324" s="226"/>
      <c r="BI324" s="226"/>
      <c r="BJ324" s="226"/>
      <c r="BK324" s="226"/>
      <c r="BL324" s="226"/>
      <c r="BM324" s="226"/>
      <c r="BN324" s="226"/>
      <c r="BO324" s="226"/>
      <c r="BP324" s="226"/>
      <c r="BQ324" s="226"/>
      <c r="BR324" s="226"/>
      <c r="BS324" s="226"/>
      <c r="BT324" s="226"/>
      <c r="BU324" s="226"/>
      <c r="BV324" s="226"/>
      <c r="BW324" s="226"/>
      <c r="BX324" s="226"/>
      <c r="BY324" s="226"/>
      <c r="BZ324" s="226"/>
      <c r="CA324" s="226"/>
      <c r="CB324" s="226"/>
      <c r="CC324" s="226"/>
      <c r="CD324" s="226"/>
      <c r="CE324" s="226"/>
      <c r="CF324" s="226"/>
      <c r="CG324" s="226"/>
      <c r="CH324" s="226"/>
      <c r="CI324" s="226"/>
      <c r="CJ324" s="226"/>
      <c r="CK324" s="226"/>
      <c r="CL324" s="226"/>
      <c r="CM324" s="226"/>
      <c r="CN324" s="226"/>
      <c r="CO324" s="226"/>
      <c r="CP324" s="226"/>
      <c r="CQ324" s="226"/>
      <c r="CR324" s="226"/>
      <c r="CS324" s="226"/>
      <c r="CT324" s="226"/>
      <c r="CU324" s="226"/>
      <c r="CV324" s="226"/>
      <c r="CW324" s="226"/>
      <c r="CX324" s="226"/>
      <c r="CY324" s="226"/>
      <c r="CZ324" s="226"/>
      <c r="DA324" s="226"/>
      <c r="DB324" s="226"/>
      <c r="DC324" s="226"/>
      <c r="DD324" s="226"/>
      <c r="DE324" s="226"/>
      <c r="DF324" s="226"/>
      <c r="DG324" s="226"/>
      <c r="DH324" s="226"/>
      <c r="DI324" s="226"/>
      <c r="DJ324" s="226"/>
      <c r="DK324" s="226"/>
      <c r="DL324" s="226"/>
      <c r="DM324" s="226"/>
      <c r="DN324" s="226"/>
      <c r="DO324" s="226"/>
      <c r="DP324" s="226"/>
      <c r="DQ324" s="226"/>
      <c r="DR324" s="226"/>
      <c r="DS324" s="226"/>
      <c r="DT324" s="226"/>
      <c r="DU324" s="226"/>
      <c r="DV324" s="226"/>
      <c r="DW324" s="226"/>
      <c r="DX324" s="226"/>
      <c r="DY324" s="226"/>
      <c r="DZ324" s="226"/>
      <c r="EA324" s="226"/>
      <c r="EB324" s="226"/>
      <c r="EC324" s="226"/>
      <c r="ED324" s="226"/>
      <c r="EE324" s="226"/>
      <c r="EF324" s="226"/>
      <c r="EG324" s="226"/>
      <c r="EH324" s="226"/>
      <c r="EI324" s="226"/>
      <c r="EJ324" s="226"/>
      <c r="EK324" s="226"/>
      <c r="EL324" s="226"/>
      <c r="EM324" s="226"/>
      <c r="EN324" s="226"/>
      <c r="EO324" s="226"/>
      <c r="EP324" s="226"/>
      <c r="EQ324" s="226"/>
      <c r="ER324" s="226"/>
      <c r="ES324" s="226"/>
      <c r="ET324" s="226"/>
      <c r="EU324" s="226"/>
      <c r="EV324" s="226"/>
      <c r="EW324" s="226"/>
      <c r="EX324" s="226"/>
      <c r="EY324" s="226"/>
      <c r="EZ324" s="226"/>
      <c r="FA324" s="226"/>
    </row>
    <row r="325" spans="9:157" x14ac:dyDescent="0.25">
      <c r="I325" s="226"/>
      <c r="J325" s="226"/>
      <c r="K325" s="226"/>
      <c r="L325" s="226"/>
      <c r="M325" s="226"/>
      <c r="N325" s="226"/>
      <c r="O325" s="226"/>
      <c r="P325" s="226"/>
      <c r="Q325" s="226"/>
      <c r="R325" s="226"/>
      <c r="S325" s="226"/>
      <c r="T325" s="226"/>
      <c r="U325" s="226"/>
      <c r="V325" s="226"/>
      <c r="W325" s="226"/>
      <c r="X325" s="226"/>
      <c r="Y325" s="226"/>
      <c r="Z325" s="226"/>
      <c r="AA325" s="226"/>
      <c r="AB325" s="226"/>
      <c r="AC325" s="226"/>
      <c r="AD325" s="226"/>
      <c r="AE325" s="226"/>
      <c r="AF325" s="226"/>
      <c r="AG325" s="226"/>
      <c r="AH325" s="226"/>
      <c r="AI325" s="226"/>
      <c r="AJ325" s="226"/>
      <c r="AK325" s="226"/>
      <c r="AL325" s="226"/>
      <c r="AM325" s="226"/>
      <c r="AN325" s="226"/>
      <c r="AO325" s="226"/>
      <c r="AP325" s="226"/>
      <c r="AQ325" s="226"/>
      <c r="AR325" s="226"/>
      <c r="AS325" s="226"/>
      <c r="AT325" s="226"/>
      <c r="AU325" s="226"/>
      <c r="AV325" s="226"/>
      <c r="AW325" s="226"/>
      <c r="AX325" s="226"/>
      <c r="AY325" s="226"/>
      <c r="AZ325" s="226"/>
      <c r="BA325" s="226"/>
      <c r="BB325" s="226"/>
      <c r="BC325" s="226"/>
      <c r="BD325" s="226"/>
      <c r="BE325" s="226"/>
      <c r="BF325" s="226"/>
      <c r="BG325" s="226"/>
      <c r="BH325" s="226"/>
      <c r="BI325" s="226"/>
      <c r="BJ325" s="226"/>
      <c r="BK325" s="226"/>
      <c r="BL325" s="226"/>
      <c r="BM325" s="226"/>
      <c r="BN325" s="226"/>
      <c r="BO325" s="226"/>
      <c r="BP325" s="226"/>
      <c r="BQ325" s="226"/>
      <c r="BR325" s="226"/>
      <c r="BS325" s="226"/>
      <c r="BT325" s="226"/>
      <c r="BU325" s="226"/>
      <c r="BV325" s="226"/>
      <c r="BW325" s="226"/>
      <c r="BX325" s="226"/>
      <c r="BY325" s="226"/>
      <c r="BZ325" s="226"/>
      <c r="CA325" s="226"/>
      <c r="CB325" s="226"/>
      <c r="CC325" s="226"/>
      <c r="CD325" s="226"/>
      <c r="CE325" s="226"/>
      <c r="CF325" s="226"/>
      <c r="CG325" s="226"/>
      <c r="CH325" s="226"/>
      <c r="CI325" s="226"/>
      <c r="CJ325" s="226"/>
      <c r="CK325" s="226"/>
      <c r="CL325" s="226"/>
      <c r="CM325" s="226"/>
      <c r="CN325" s="226"/>
      <c r="CO325" s="226"/>
      <c r="CP325" s="226"/>
      <c r="CQ325" s="226"/>
      <c r="CR325" s="226"/>
      <c r="CS325" s="226"/>
      <c r="CT325" s="226"/>
      <c r="CU325" s="226"/>
      <c r="CV325" s="226"/>
      <c r="CW325" s="226"/>
      <c r="CX325" s="226"/>
      <c r="CY325" s="226"/>
      <c r="CZ325" s="226"/>
      <c r="DA325" s="226"/>
      <c r="DB325" s="226"/>
      <c r="DC325" s="226"/>
      <c r="DD325" s="226"/>
      <c r="DE325" s="226"/>
      <c r="DF325" s="226"/>
      <c r="DG325" s="226"/>
      <c r="DH325" s="226"/>
      <c r="DI325" s="226"/>
      <c r="DJ325" s="226"/>
      <c r="DK325" s="226"/>
      <c r="DL325" s="226"/>
      <c r="DM325" s="226"/>
      <c r="DN325" s="226"/>
      <c r="DO325" s="226"/>
      <c r="DP325" s="226"/>
      <c r="DQ325" s="226"/>
      <c r="DR325" s="226"/>
      <c r="DS325" s="226"/>
      <c r="DT325" s="226"/>
      <c r="DU325" s="226"/>
      <c r="DV325" s="226"/>
      <c r="DW325" s="226"/>
      <c r="DX325" s="226"/>
      <c r="DY325" s="226"/>
      <c r="DZ325" s="226"/>
      <c r="EA325" s="226"/>
      <c r="EB325" s="226"/>
      <c r="EC325" s="226"/>
      <c r="ED325" s="226"/>
      <c r="EE325" s="226"/>
      <c r="EF325" s="226"/>
      <c r="EG325" s="226"/>
      <c r="EH325" s="226"/>
      <c r="EI325" s="226"/>
      <c r="EJ325" s="226"/>
      <c r="EK325" s="226"/>
      <c r="EL325" s="226"/>
      <c r="EM325" s="226"/>
      <c r="EN325" s="226"/>
      <c r="EO325" s="226"/>
      <c r="EP325" s="226"/>
      <c r="EQ325" s="226"/>
      <c r="ER325" s="226"/>
      <c r="ES325" s="226"/>
      <c r="ET325" s="226"/>
      <c r="EU325" s="226"/>
      <c r="EV325" s="226"/>
      <c r="EW325" s="226"/>
      <c r="EX325" s="226"/>
      <c r="EY325" s="226"/>
      <c r="EZ325" s="226"/>
      <c r="FA325" s="226"/>
    </row>
    <row r="326" spans="9:157" x14ac:dyDescent="0.25">
      <c r="I326" s="226"/>
      <c r="J326" s="226"/>
      <c r="K326" s="226"/>
      <c r="L326" s="226"/>
      <c r="M326" s="226"/>
      <c r="N326" s="226"/>
      <c r="O326" s="226"/>
      <c r="P326" s="226"/>
      <c r="Q326" s="226"/>
      <c r="R326" s="226"/>
      <c r="S326" s="226"/>
      <c r="T326" s="226"/>
      <c r="U326" s="226"/>
      <c r="V326" s="226"/>
      <c r="W326" s="226"/>
      <c r="X326" s="226"/>
      <c r="Y326" s="226"/>
      <c r="Z326" s="226"/>
      <c r="AA326" s="226"/>
      <c r="AB326" s="226"/>
      <c r="AC326" s="226"/>
      <c r="AD326" s="226"/>
      <c r="AE326" s="226"/>
      <c r="AF326" s="226"/>
      <c r="AG326" s="226"/>
      <c r="AH326" s="226"/>
      <c r="AI326" s="226"/>
      <c r="AJ326" s="226"/>
      <c r="AK326" s="226"/>
      <c r="AL326" s="226"/>
      <c r="AM326" s="226"/>
      <c r="AN326" s="226"/>
      <c r="AO326" s="226"/>
      <c r="AP326" s="226"/>
      <c r="AQ326" s="226"/>
      <c r="AR326" s="226"/>
      <c r="AS326" s="226"/>
      <c r="AT326" s="226"/>
      <c r="AU326" s="226"/>
      <c r="AV326" s="226"/>
      <c r="AW326" s="226"/>
      <c r="AX326" s="226"/>
      <c r="AY326" s="226"/>
      <c r="AZ326" s="226"/>
      <c r="BA326" s="226"/>
      <c r="BB326" s="226"/>
      <c r="BC326" s="226"/>
      <c r="BD326" s="226"/>
      <c r="BE326" s="226"/>
      <c r="BF326" s="226"/>
      <c r="BG326" s="226"/>
      <c r="BH326" s="226"/>
      <c r="BI326" s="226"/>
      <c r="BJ326" s="226"/>
      <c r="BK326" s="226"/>
      <c r="BL326" s="226"/>
      <c r="BM326" s="226"/>
      <c r="BN326" s="226"/>
      <c r="BO326" s="226"/>
      <c r="BP326" s="226"/>
      <c r="BQ326" s="226"/>
      <c r="BR326" s="226"/>
      <c r="BS326" s="226"/>
      <c r="BT326" s="226"/>
      <c r="BU326" s="226"/>
      <c r="BV326" s="226"/>
      <c r="BW326" s="226"/>
      <c r="BX326" s="226"/>
      <c r="BY326" s="226"/>
      <c r="BZ326" s="226"/>
      <c r="CA326" s="226"/>
      <c r="CB326" s="226"/>
      <c r="CC326" s="226"/>
      <c r="CD326" s="226"/>
      <c r="CE326" s="226"/>
      <c r="CF326" s="226"/>
      <c r="CG326" s="226"/>
      <c r="CH326" s="226"/>
      <c r="CI326" s="226"/>
      <c r="CJ326" s="226"/>
      <c r="CK326" s="226"/>
      <c r="CL326" s="226"/>
      <c r="CM326" s="226"/>
      <c r="CN326" s="226"/>
      <c r="CO326" s="226"/>
      <c r="CP326" s="226"/>
      <c r="CQ326" s="226"/>
      <c r="CR326" s="226"/>
      <c r="CS326" s="226"/>
      <c r="CT326" s="226"/>
      <c r="CU326" s="226"/>
      <c r="CV326" s="226"/>
      <c r="CW326" s="226"/>
      <c r="CX326" s="226"/>
      <c r="CY326" s="226"/>
      <c r="CZ326" s="226"/>
      <c r="DA326" s="226"/>
      <c r="DB326" s="226"/>
      <c r="DC326" s="226"/>
      <c r="DD326" s="226"/>
      <c r="DE326" s="226"/>
      <c r="DF326" s="226"/>
      <c r="DG326" s="226"/>
      <c r="DH326" s="226"/>
      <c r="DI326" s="226"/>
      <c r="DJ326" s="226"/>
      <c r="DK326" s="226"/>
      <c r="DL326" s="226"/>
      <c r="DM326" s="226"/>
      <c r="DN326" s="226"/>
      <c r="DO326" s="226"/>
      <c r="DP326" s="226"/>
      <c r="DQ326" s="226"/>
      <c r="DR326" s="226"/>
      <c r="DS326" s="226"/>
      <c r="DT326" s="226"/>
      <c r="DU326" s="226"/>
      <c r="DV326" s="226"/>
      <c r="DW326" s="226"/>
      <c r="DX326" s="226"/>
      <c r="DY326" s="226"/>
      <c r="DZ326" s="226"/>
      <c r="EA326" s="226"/>
      <c r="EB326" s="226"/>
      <c r="EC326" s="226"/>
      <c r="ED326" s="226"/>
      <c r="EE326" s="226"/>
      <c r="EF326" s="226"/>
      <c r="EG326" s="226"/>
      <c r="EH326" s="226"/>
      <c r="EI326" s="226"/>
      <c r="EJ326" s="226"/>
      <c r="EK326" s="226"/>
      <c r="EL326" s="226"/>
      <c r="EM326" s="226"/>
      <c r="EN326" s="226"/>
      <c r="EO326" s="226"/>
      <c r="EP326" s="226"/>
      <c r="EQ326" s="226"/>
      <c r="ER326" s="226"/>
      <c r="ES326" s="226"/>
      <c r="ET326" s="226"/>
      <c r="EU326" s="226"/>
      <c r="EV326" s="226"/>
      <c r="EW326" s="226"/>
      <c r="EX326" s="226"/>
      <c r="EY326" s="226"/>
      <c r="EZ326" s="226"/>
      <c r="FA326" s="226"/>
    </row>
    <row r="327" spans="9:157" x14ac:dyDescent="0.25">
      <c r="I327" s="226"/>
      <c r="J327" s="226"/>
      <c r="K327" s="226"/>
      <c r="L327" s="226"/>
      <c r="M327" s="226"/>
      <c r="N327" s="226"/>
      <c r="O327" s="226"/>
      <c r="P327" s="226"/>
      <c r="Q327" s="226"/>
      <c r="R327" s="226"/>
      <c r="S327" s="226"/>
      <c r="T327" s="226"/>
      <c r="U327" s="226"/>
      <c r="V327" s="226"/>
      <c r="W327" s="226"/>
      <c r="X327" s="226"/>
      <c r="Y327" s="226"/>
      <c r="Z327" s="226"/>
      <c r="AA327" s="226"/>
      <c r="AB327" s="226"/>
      <c r="AC327" s="226"/>
      <c r="AD327" s="226"/>
      <c r="AE327" s="226"/>
      <c r="AF327" s="226"/>
      <c r="AG327" s="226"/>
      <c r="AH327" s="226"/>
      <c r="AI327" s="226"/>
      <c r="AJ327" s="226"/>
      <c r="AK327" s="226"/>
      <c r="AL327" s="226"/>
      <c r="AM327" s="226"/>
      <c r="AN327" s="226"/>
      <c r="AO327" s="226"/>
      <c r="AP327" s="226"/>
      <c r="AQ327" s="226"/>
      <c r="AR327" s="226"/>
      <c r="AS327" s="226"/>
      <c r="AT327" s="226"/>
      <c r="AU327" s="226"/>
      <c r="AV327" s="226"/>
      <c r="AW327" s="226"/>
      <c r="AX327" s="226"/>
      <c r="AY327" s="226"/>
      <c r="AZ327" s="226"/>
      <c r="BA327" s="226"/>
      <c r="BB327" s="226"/>
      <c r="BC327" s="226"/>
      <c r="BD327" s="226"/>
      <c r="BE327" s="226"/>
      <c r="BF327" s="226"/>
      <c r="BG327" s="226"/>
      <c r="BH327" s="226"/>
      <c r="BI327" s="226"/>
      <c r="BJ327" s="226"/>
      <c r="BK327" s="226"/>
      <c r="BL327" s="226"/>
      <c r="BM327" s="226"/>
      <c r="BN327" s="226"/>
      <c r="BO327" s="226"/>
      <c r="BP327" s="226"/>
      <c r="BQ327" s="226"/>
      <c r="BR327" s="226"/>
      <c r="BS327" s="226"/>
      <c r="BT327" s="226"/>
      <c r="BU327" s="226"/>
      <c r="BV327" s="226"/>
      <c r="BW327" s="226"/>
      <c r="BX327" s="226"/>
      <c r="BY327" s="226"/>
      <c r="BZ327" s="226"/>
      <c r="CA327" s="226"/>
      <c r="CB327" s="226"/>
      <c r="CC327" s="226"/>
      <c r="CD327" s="226"/>
      <c r="CE327" s="226"/>
      <c r="CF327" s="226"/>
      <c r="CG327" s="226"/>
      <c r="CH327" s="226"/>
      <c r="CI327" s="226"/>
      <c r="CJ327" s="226"/>
      <c r="CK327" s="226"/>
      <c r="CL327" s="226"/>
      <c r="CM327" s="226"/>
      <c r="CN327" s="226"/>
      <c r="CO327" s="226"/>
      <c r="CP327" s="226"/>
      <c r="CQ327" s="226"/>
      <c r="CR327" s="226"/>
      <c r="CS327" s="226"/>
      <c r="CT327" s="226"/>
      <c r="CU327" s="226"/>
      <c r="CV327" s="226"/>
      <c r="CW327" s="226"/>
      <c r="CX327" s="226"/>
      <c r="CY327" s="226"/>
      <c r="CZ327" s="226"/>
      <c r="DA327" s="226"/>
      <c r="DB327" s="226"/>
      <c r="DC327" s="226"/>
      <c r="DD327" s="226"/>
      <c r="DE327" s="226"/>
      <c r="DF327" s="226"/>
      <c r="DG327" s="226"/>
      <c r="DH327" s="226"/>
      <c r="DI327" s="226"/>
      <c r="DJ327" s="226"/>
      <c r="DK327" s="226"/>
      <c r="DL327" s="226"/>
      <c r="DM327" s="226"/>
      <c r="DN327" s="226"/>
      <c r="DO327" s="226"/>
      <c r="DP327" s="226"/>
      <c r="DQ327" s="226"/>
      <c r="DR327" s="226"/>
      <c r="DS327" s="226"/>
      <c r="DT327" s="226"/>
      <c r="DU327" s="226"/>
      <c r="DV327" s="226"/>
      <c r="DW327" s="226"/>
      <c r="DX327" s="226"/>
      <c r="DY327" s="226"/>
      <c r="DZ327" s="226"/>
      <c r="EA327" s="226"/>
      <c r="EB327" s="226"/>
      <c r="EC327" s="226"/>
      <c r="ED327" s="226"/>
      <c r="EE327" s="226"/>
      <c r="EF327" s="226"/>
      <c r="EG327" s="226"/>
      <c r="EH327" s="226"/>
      <c r="EI327" s="226"/>
      <c r="EJ327" s="226"/>
      <c r="EK327" s="226"/>
      <c r="EL327" s="226"/>
      <c r="EM327" s="226"/>
      <c r="EN327" s="226"/>
      <c r="EO327" s="226"/>
      <c r="EP327" s="226"/>
      <c r="EQ327" s="226"/>
      <c r="ER327" s="226"/>
      <c r="ES327" s="226"/>
      <c r="ET327" s="226"/>
      <c r="EU327" s="226"/>
      <c r="EV327" s="226"/>
      <c r="EW327" s="226"/>
      <c r="EX327" s="226"/>
      <c r="EY327" s="226"/>
      <c r="EZ327" s="226"/>
      <c r="FA327" s="226"/>
    </row>
    <row r="328" spans="9:157" x14ac:dyDescent="0.25">
      <c r="I328" s="226"/>
      <c r="J328" s="226"/>
      <c r="K328" s="226"/>
      <c r="L328" s="226"/>
      <c r="M328" s="226"/>
      <c r="N328" s="226"/>
      <c r="O328" s="226"/>
      <c r="P328" s="226"/>
      <c r="Q328" s="226"/>
      <c r="R328" s="226"/>
      <c r="S328" s="226"/>
      <c r="T328" s="226"/>
      <c r="U328" s="226"/>
      <c r="V328" s="226"/>
      <c r="W328" s="226"/>
      <c r="X328" s="226"/>
      <c r="Y328" s="226"/>
      <c r="Z328" s="226"/>
      <c r="AA328" s="226"/>
      <c r="AB328" s="226"/>
      <c r="AC328" s="226"/>
      <c r="AD328" s="226"/>
      <c r="AE328" s="226"/>
      <c r="AF328" s="226"/>
      <c r="AG328" s="226"/>
      <c r="AH328" s="226"/>
      <c r="AI328" s="226"/>
      <c r="AJ328" s="226"/>
      <c r="AK328" s="226"/>
      <c r="AL328" s="226"/>
      <c r="AM328" s="226"/>
      <c r="AN328" s="226"/>
      <c r="AO328" s="226"/>
      <c r="AP328" s="226"/>
      <c r="AQ328" s="226"/>
      <c r="AR328" s="226"/>
      <c r="AS328" s="226"/>
      <c r="AT328" s="226"/>
      <c r="AU328" s="226"/>
      <c r="AV328" s="226"/>
      <c r="AW328" s="226"/>
      <c r="AX328" s="226"/>
      <c r="AY328" s="226"/>
      <c r="AZ328" s="226"/>
      <c r="BA328" s="226"/>
      <c r="BB328" s="226"/>
      <c r="BC328" s="226"/>
      <c r="BD328" s="226"/>
      <c r="BE328" s="226"/>
      <c r="BF328" s="226"/>
      <c r="BG328" s="226"/>
      <c r="BH328" s="226"/>
      <c r="BI328" s="226"/>
      <c r="BJ328" s="226"/>
      <c r="BK328" s="226"/>
      <c r="BL328" s="226"/>
      <c r="BM328" s="226"/>
      <c r="BN328" s="226"/>
      <c r="BO328" s="226"/>
      <c r="BP328" s="226"/>
      <c r="BQ328" s="226"/>
      <c r="BR328" s="226"/>
      <c r="BS328" s="226"/>
      <c r="BT328" s="226"/>
      <c r="BU328" s="226"/>
      <c r="BV328" s="226"/>
      <c r="BW328" s="226"/>
      <c r="BX328" s="226"/>
      <c r="BY328" s="226"/>
      <c r="BZ328" s="226"/>
      <c r="CA328" s="226"/>
      <c r="CB328" s="226"/>
      <c r="CC328" s="226"/>
      <c r="CD328" s="226"/>
      <c r="CE328" s="226"/>
      <c r="CF328" s="226"/>
      <c r="CG328" s="226"/>
      <c r="CH328" s="226"/>
      <c r="CI328" s="226"/>
      <c r="CJ328" s="226"/>
      <c r="CK328" s="226"/>
      <c r="CL328" s="226"/>
      <c r="CM328" s="226"/>
      <c r="CN328" s="226"/>
      <c r="CO328" s="226"/>
      <c r="CP328" s="226"/>
      <c r="CQ328" s="226"/>
      <c r="CR328" s="226"/>
      <c r="CS328" s="226"/>
      <c r="CT328" s="226"/>
      <c r="CU328" s="226"/>
      <c r="CV328" s="226"/>
      <c r="CW328" s="226"/>
      <c r="CX328" s="226"/>
      <c r="CY328" s="226"/>
      <c r="CZ328" s="226"/>
      <c r="DA328" s="226"/>
      <c r="DB328" s="226"/>
      <c r="DC328" s="226"/>
      <c r="DD328" s="226"/>
      <c r="DE328" s="226"/>
      <c r="DF328" s="226"/>
      <c r="DG328" s="226"/>
      <c r="DH328" s="226"/>
      <c r="DI328" s="226"/>
      <c r="DJ328" s="226"/>
      <c r="DK328" s="226"/>
      <c r="DL328" s="226"/>
      <c r="DM328" s="226"/>
      <c r="DN328" s="226"/>
      <c r="DO328" s="226"/>
      <c r="DP328" s="226"/>
      <c r="DQ328" s="226"/>
      <c r="DR328" s="226"/>
      <c r="DS328" s="226"/>
      <c r="DT328" s="226"/>
      <c r="DU328" s="226"/>
      <c r="DV328" s="226"/>
      <c r="DW328" s="226"/>
      <c r="DX328" s="226"/>
      <c r="DY328" s="226"/>
      <c r="DZ328" s="226"/>
      <c r="EA328" s="226"/>
      <c r="EB328" s="226"/>
      <c r="EC328" s="226"/>
      <c r="ED328" s="226"/>
      <c r="EE328" s="226"/>
      <c r="EF328" s="226"/>
      <c r="EG328" s="226"/>
      <c r="EH328" s="226"/>
      <c r="EI328" s="226"/>
      <c r="EJ328" s="226"/>
      <c r="EK328" s="226"/>
      <c r="EL328" s="226"/>
      <c r="EM328" s="226"/>
      <c r="EN328" s="226"/>
      <c r="EO328" s="226"/>
      <c r="EP328" s="226"/>
      <c r="EQ328" s="226"/>
      <c r="ER328" s="226"/>
      <c r="ES328" s="226"/>
      <c r="ET328" s="226"/>
      <c r="EU328" s="226"/>
      <c r="EV328" s="226"/>
      <c r="EW328" s="226"/>
      <c r="EX328" s="226"/>
      <c r="EY328" s="226"/>
      <c r="EZ328" s="226"/>
      <c r="FA328" s="226"/>
    </row>
    <row r="329" spans="9:157" x14ac:dyDescent="0.25">
      <c r="I329" s="226"/>
      <c r="J329" s="226"/>
      <c r="K329" s="226"/>
      <c r="L329" s="226"/>
      <c r="M329" s="226"/>
      <c r="N329" s="226"/>
      <c r="O329" s="226"/>
      <c r="P329" s="226"/>
      <c r="Q329" s="226"/>
      <c r="R329" s="226"/>
      <c r="S329" s="226"/>
      <c r="T329" s="226"/>
      <c r="U329" s="226"/>
      <c r="V329" s="226"/>
      <c r="W329" s="226"/>
      <c r="X329" s="226"/>
      <c r="Y329" s="226"/>
      <c r="Z329" s="226"/>
      <c r="AA329" s="226"/>
      <c r="AB329" s="226"/>
      <c r="AC329" s="226"/>
      <c r="AD329" s="226"/>
      <c r="AE329" s="226"/>
      <c r="AF329" s="226"/>
      <c r="AG329" s="226"/>
      <c r="AH329" s="226"/>
      <c r="AI329" s="226"/>
      <c r="AJ329" s="226"/>
      <c r="AK329" s="226"/>
      <c r="AL329" s="226"/>
      <c r="AM329" s="226"/>
      <c r="AN329" s="226"/>
      <c r="AO329" s="226"/>
      <c r="AP329" s="226"/>
      <c r="AQ329" s="226"/>
      <c r="AR329" s="226"/>
      <c r="AS329" s="226"/>
      <c r="AT329" s="226"/>
      <c r="AU329" s="226"/>
      <c r="AV329" s="226"/>
      <c r="AW329" s="226"/>
      <c r="AX329" s="226"/>
      <c r="AY329" s="226"/>
      <c r="AZ329" s="226"/>
      <c r="BA329" s="226"/>
      <c r="BB329" s="226"/>
      <c r="BC329" s="226"/>
      <c r="BD329" s="226"/>
      <c r="BE329" s="226"/>
      <c r="BF329" s="226"/>
      <c r="BG329" s="226"/>
      <c r="BH329" s="226"/>
      <c r="BI329" s="226"/>
      <c r="BJ329" s="226"/>
      <c r="BK329" s="226"/>
      <c r="BL329" s="226"/>
      <c r="BM329" s="226"/>
      <c r="BN329" s="226"/>
      <c r="BO329" s="226"/>
      <c r="BP329" s="226"/>
      <c r="BQ329" s="226"/>
      <c r="BR329" s="226"/>
      <c r="BS329" s="226"/>
      <c r="BT329" s="226"/>
      <c r="BU329" s="226"/>
      <c r="BV329" s="226"/>
      <c r="BW329" s="226"/>
      <c r="BX329" s="226"/>
      <c r="BY329" s="226"/>
      <c r="BZ329" s="226"/>
      <c r="CA329" s="226"/>
      <c r="CB329" s="226"/>
      <c r="CC329" s="226"/>
      <c r="CD329" s="226"/>
      <c r="CE329" s="226"/>
      <c r="CF329" s="226"/>
      <c r="CG329" s="226"/>
      <c r="CH329" s="226"/>
      <c r="CI329" s="226"/>
      <c r="CJ329" s="226"/>
      <c r="CK329" s="226"/>
      <c r="CL329" s="226"/>
      <c r="CM329" s="226"/>
      <c r="CN329" s="226"/>
      <c r="CO329" s="226"/>
      <c r="CP329" s="226"/>
      <c r="CQ329" s="226"/>
      <c r="CR329" s="226"/>
      <c r="CS329" s="226"/>
      <c r="CT329" s="226"/>
      <c r="CU329" s="226"/>
      <c r="CV329" s="226"/>
      <c r="CW329" s="226"/>
      <c r="CX329" s="226"/>
      <c r="CY329" s="226"/>
      <c r="CZ329" s="226"/>
      <c r="DA329" s="226"/>
      <c r="DB329" s="226"/>
      <c r="DC329" s="226"/>
      <c r="DD329" s="226"/>
      <c r="DE329" s="226"/>
      <c r="DF329" s="226"/>
      <c r="DG329" s="226"/>
      <c r="DH329" s="226"/>
      <c r="DI329" s="226"/>
      <c r="DJ329" s="226"/>
      <c r="DK329" s="226"/>
      <c r="DL329" s="226"/>
      <c r="DM329" s="226"/>
      <c r="DN329" s="226"/>
      <c r="DO329" s="226"/>
      <c r="DP329" s="226"/>
      <c r="DQ329" s="226"/>
      <c r="DR329" s="226"/>
      <c r="DS329" s="226"/>
      <c r="DT329" s="226"/>
      <c r="DU329" s="226"/>
      <c r="DV329" s="226"/>
      <c r="DW329" s="226"/>
      <c r="DX329" s="226"/>
      <c r="DY329" s="226"/>
      <c r="DZ329" s="226"/>
      <c r="EA329" s="226"/>
      <c r="EB329" s="226"/>
      <c r="EC329" s="226"/>
      <c r="ED329" s="226"/>
      <c r="EE329" s="226"/>
      <c r="EF329" s="226"/>
      <c r="EG329" s="226"/>
      <c r="EH329" s="226"/>
      <c r="EI329" s="226"/>
      <c r="EJ329" s="226"/>
      <c r="EK329" s="226"/>
      <c r="EL329" s="226"/>
      <c r="EM329" s="226"/>
      <c r="EN329" s="226"/>
      <c r="EO329" s="226"/>
      <c r="EP329" s="226"/>
      <c r="EQ329" s="226"/>
      <c r="ER329" s="226"/>
      <c r="ES329" s="226"/>
      <c r="ET329" s="226"/>
      <c r="EU329" s="226"/>
      <c r="EV329" s="226"/>
      <c r="EW329" s="226"/>
      <c r="EX329" s="226"/>
      <c r="EY329" s="226"/>
      <c r="EZ329" s="226"/>
      <c r="FA329" s="226"/>
    </row>
    <row r="330" spans="9:157" x14ac:dyDescent="0.25">
      <c r="I330" s="226"/>
      <c r="J330" s="226"/>
      <c r="K330" s="226"/>
      <c r="L330" s="226"/>
      <c r="M330" s="226"/>
      <c r="N330" s="226"/>
      <c r="O330" s="226"/>
      <c r="P330" s="226"/>
      <c r="Q330" s="226"/>
      <c r="R330" s="226"/>
      <c r="S330" s="226"/>
      <c r="T330" s="226"/>
      <c r="U330" s="226"/>
      <c r="V330" s="226"/>
      <c r="W330" s="226"/>
      <c r="X330" s="226"/>
      <c r="Y330" s="226"/>
      <c r="Z330" s="226"/>
      <c r="AA330" s="226"/>
      <c r="AB330" s="226"/>
      <c r="AC330" s="226"/>
      <c r="AD330" s="226"/>
      <c r="AE330" s="226"/>
      <c r="AF330" s="226"/>
      <c r="AG330" s="226"/>
      <c r="AH330" s="226"/>
      <c r="AI330" s="226"/>
      <c r="AJ330" s="226"/>
      <c r="AK330" s="226"/>
      <c r="AL330" s="226"/>
      <c r="AM330" s="226"/>
      <c r="AN330" s="226"/>
      <c r="AO330" s="226"/>
      <c r="AP330" s="226"/>
      <c r="AQ330" s="226"/>
      <c r="AR330" s="226"/>
      <c r="AS330" s="226"/>
      <c r="AT330" s="226"/>
      <c r="AU330" s="226"/>
      <c r="AV330" s="226"/>
      <c r="AW330" s="226"/>
      <c r="AX330" s="226"/>
      <c r="AY330" s="226"/>
      <c r="AZ330" s="226"/>
      <c r="BA330" s="226"/>
      <c r="BB330" s="226"/>
      <c r="BC330" s="226"/>
      <c r="BD330" s="226"/>
      <c r="BE330" s="226"/>
      <c r="BF330" s="226"/>
      <c r="BG330" s="226"/>
      <c r="BH330" s="226"/>
      <c r="BI330" s="226"/>
      <c r="BJ330" s="226"/>
      <c r="BK330" s="226"/>
      <c r="BL330" s="226"/>
      <c r="BM330" s="226"/>
      <c r="BN330" s="226"/>
      <c r="BO330" s="226"/>
      <c r="BP330" s="226"/>
      <c r="BQ330" s="226"/>
      <c r="BR330" s="226"/>
      <c r="BS330" s="226"/>
      <c r="BT330" s="226"/>
      <c r="BU330" s="226"/>
      <c r="BV330" s="226"/>
      <c r="BW330" s="226"/>
      <c r="BX330" s="226"/>
      <c r="BY330" s="226"/>
      <c r="BZ330" s="226"/>
      <c r="CA330" s="226"/>
      <c r="CB330" s="226"/>
      <c r="CC330" s="226"/>
      <c r="CD330" s="226"/>
      <c r="CE330" s="226"/>
      <c r="CF330" s="226"/>
      <c r="CG330" s="226"/>
      <c r="CH330" s="226"/>
      <c r="CI330" s="226"/>
      <c r="CJ330" s="226"/>
      <c r="CK330" s="226"/>
      <c r="CL330" s="226"/>
      <c r="CM330" s="226"/>
      <c r="CN330" s="226"/>
      <c r="CO330" s="226"/>
      <c r="CP330" s="226"/>
      <c r="CQ330" s="226"/>
      <c r="CR330" s="226"/>
      <c r="CS330" s="226"/>
      <c r="CT330" s="226"/>
      <c r="CU330" s="226"/>
      <c r="CV330" s="226"/>
      <c r="CW330" s="226"/>
      <c r="CX330" s="226"/>
      <c r="CY330" s="226"/>
      <c r="CZ330" s="226"/>
      <c r="DA330" s="226"/>
      <c r="DB330" s="226"/>
      <c r="DC330" s="226"/>
      <c r="DD330" s="226"/>
      <c r="DE330" s="226"/>
      <c r="DF330" s="226"/>
      <c r="DG330" s="226"/>
      <c r="DH330" s="226"/>
      <c r="DI330" s="226"/>
      <c r="DJ330" s="226"/>
      <c r="DK330" s="226"/>
      <c r="DL330" s="226"/>
      <c r="DM330" s="226"/>
      <c r="DN330" s="226"/>
      <c r="DO330" s="226"/>
      <c r="DP330" s="226"/>
      <c r="DQ330" s="226"/>
      <c r="DR330" s="226"/>
      <c r="DS330" s="226"/>
      <c r="DT330" s="226"/>
      <c r="DU330" s="226"/>
      <c r="DV330" s="226"/>
      <c r="DW330" s="226"/>
      <c r="DX330" s="226"/>
      <c r="DY330" s="226"/>
      <c r="DZ330" s="226"/>
      <c r="EA330" s="226"/>
      <c r="EB330" s="226"/>
      <c r="EC330" s="226"/>
      <c r="ED330" s="226"/>
      <c r="EE330" s="226"/>
      <c r="EF330" s="226"/>
      <c r="EG330" s="226"/>
      <c r="EH330" s="226"/>
      <c r="EI330" s="226"/>
      <c r="EJ330" s="226"/>
      <c r="EK330" s="226"/>
      <c r="EL330" s="226"/>
      <c r="EM330" s="226"/>
      <c r="EN330" s="226"/>
      <c r="EO330" s="226"/>
      <c r="EP330" s="226"/>
      <c r="EQ330" s="226"/>
      <c r="ER330" s="226"/>
      <c r="ES330" s="226"/>
      <c r="ET330" s="226"/>
      <c r="EU330" s="226"/>
      <c r="EV330" s="226"/>
      <c r="EW330" s="226"/>
      <c r="EX330" s="226"/>
      <c r="EY330" s="226"/>
      <c r="EZ330" s="226"/>
      <c r="FA330" s="226"/>
    </row>
    <row r="331" spans="9:157" x14ac:dyDescent="0.25">
      <c r="I331" s="226"/>
      <c r="J331" s="226"/>
      <c r="K331" s="226"/>
      <c r="L331" s="226"/>
      <c r="M331" s="226"/>
      <c r="N331" s="226"/>
      <c r="O331" s="226"/>
      <c r="P331" s="226"/>
      <c r="Q331" s="226"/>
      <c r="R331" s="226"/>
      <c r="S331" s="226"/>
      <c r="T331" s="226"/>
      <c r="U331" s="226"/>
      <c r="V331" s="226"/>
      <c r="W331" s="226"/>
      <c r="X331" s="226"/>
      <c r="Y331" s="226"/>
      <c r="Z331" s="226"/>
      <c r="AA331" s="226"/>
      <c r="AB331" s="226"/>
      <c r="AC331" s="226"/>
      <c r="AD331" s="226"/>
      <c r="AE331" s="226"/>
      <c r="AF331" s="226"/>
      <c r="AG331" s="226"/>
      <c r="AH331" s="226"/>
      <c r="AI331" s="226"/>
      <c r="AJ331" s="226"/>
      <c r="AK331" s="226"/>
      <c r="AL331" s="226"/>
      <c r="AM331" s="226"/>
      <c r="AN331" s="226"/>
      <c r="AO331" s="226"/>
      <c r="AP331" s="226"/>
      <c r="AQ331" s="226"/>
      <c r="AR331" s="226"/>
      <c r="AS331" s="226"/>
      <c r="AT331" s="226"/>
      <c r="AU331" s="226"/>
      <c r="AV331" s="226"/>
      <c r="AW331" s="226"/>
      <c r="AX331" s="226"/>
      <c r="AY331" s="226"/>
      <c r="AZ331" s="226"/>
      <c r="BA331" s="226"/>
      <c r="BB331" s="226"/>
      <c r="BC331" s="226"/>
      <c r="BD331" s="226"/>
      <c r="BE331" s="226"/>
      <c r="BF331" s="226"/>
      <c r="BG331" s="226"/>
      <c r="BH331" s="226"/>
      <c r="BI331" s="226"/>
      <c r="BJ331" s="226"/>
      <c r="BK331" s="226"/>
      <c r="BL331" s="226"/>
      <c r="BM331" s="226"/>
      <c r="BN331" s="226"/>
      <c r="BO331" s="226"/>
      <c r="BP331" s="226"/>
      <c r="BQ331" s="226"/>
      <c r="BR331" s="226"/>
      <c r="BS331" s="226"/>
      <c r="BT331" s="226"/>
      <c r="BU331" s="226"/>
      <c r="BV331" s="226"/>
      <c r="BW331" s="226"/>
      <c r="BX331" s="226"/>
      <c r="BY331" s="226"/>
      <c r="BZ331" s="226"/>
      <c r="CA331" s="226"/>
      <c r="CB331" s="226"/>
      <c r="CC331" s="226"/>
      <c r="CD331" s="226"/>
      <c r="CE331" s="226"/>
      <c r="CF331" s="226"/>
      <c r="CG331" s="226"/>
      <c r="CH331" s="226"/>
      <c r="CI331" s="226"/>
      <c r="CJ331" s="226"/>
      <c r="CK331" s="226"/>
      <c r="CL331" s="226"/>
      <c r="CM331" s="226"/>
      <c r="CN331" s="226"/>
      <c r="CO331" s="226"/>
      <c r="CP331" s="226"/>
      <c r="CQ331" s="226"/>
      <c r="CR331" s="226"/>
      <c r="CS331" s="226"/>
      <c r="CT331" s="226"/>
      <c r="CU331" s="226"/>
      <c r="CV331" s="226"/>
      <c r="CW331" s="226"/>
      <c r="CX331" s="226"/>
      <c r="CY331" s="226"/>
      <c r="CZ331" s="226"/>
      <c r="DA331" s="226"/>
      <c r="DB331" s="226"/>
      <c r="DC331" s="226"/>
      <c r="DD331" s="226"/>
      <c r="DE331" s="226"/>
      <c r="DF331" s="226"/>
      <c r="DG331" s="226"/>
      <c r="DH331" s="226"/>
      <c r="DI331" s="226"/>
      <c r="DJ331" s="226"/>
      <c r="DK331" s="226"/>
      <c r="DL331" s="226"/>
      <c r="DM331" s="226"/>
      <c r="DN331" s="226"/>
      <c r="DO331" s="226"/>
      <c r="DP331" s="226"/>
      <c r="DQ331" s="226"/>
      <c r="DR331" s="226"/>
      <c r="DS331" s="226"/>
      <c r="DT331" s="226"/>
      <c r="DU331" s="226"/>
      <c r="DV331" s="226"/>
      <c r="DW331" s="226"/>
      <c r="DX331" s="226"/>
      <c r="DY331" s="226"/>
      <c r="DZ331" s="226"/>
      <c r="EA331" s="226"/>
      <c r="EB331" s="226"/>
      <c r="EC331" s="226"/>
      <c r="ED331" s="226"/>
      <c r="EE331" s="226"/>
      <c r="EF331" s="226"/>
      <c r="EG331" s="226"/>
      <c r="EH331" s="226"/>
      <c r="EI331" s="226"/>
      <c r="EJ331" s="226"/>
      <c r="EK331" s="226"/>
      <c r="EL331" s="226"/>
      <c r="EM331" s="226"/>
      <c r="EN331" s="226"/>
      <c r="EO331" s="226"/>
      <c r="EP331" s="226"/>
      <c r="EQ331" s="226"/>
      <c r="ER331" s="226"/>
      <c r="ES331" s="226"/>
      <c r="ET331" s="226"/>
      <c r="EU331" s="226"/>
      <c r="EV331" s="226"/>
      <c r="EW331" s="226"/>
      <c r="EX331" s="226"/>
      <c r="EY331" s="226"/>
      <c r="EZ331" s="226"/>
      <c r="FA331" s="226"/>
    </row>
    <row r="332" spans="9:157" x14ac:dyDescent="0.25">
      <c r="I332" s="226"/>
      <c r="J332" s="226"/>
      <c r="K332" s="226"/>
      <c r="L332" s="226"/>
      <c r="M332" s="226"/>
      <c r="N332" s="226"/>
      <c r="O332" s="226"/>
      <c r="P332" s="226"/>
      <c r="Q332" s="226"/>
      <c r="R332" s="226"/>
      <c r="S332" s="226"/>
      <c r="T332" s="226"/>
      <c r="U332" s="226"/>
      <c r="V332" s="226"/>
      <c r="W332" s="226"/>
      <c r="X332" s="226"/>
      <c r="Y332" s="226"/>
      <c r="Z332" s="226"/>
      <c r="AA332" s="226"/>
      <c r="AB332" s="226"/>
      <c r="AC332" s="226"/>
      <c r="AD332" s="226"/>
      <c r="AE332" s="226"/>
      <c r="AF332" s="226"/>
      <c r="AG332" s="226"/>
      <c r="AH332" s="226"/>
      <c r="AI332" s="226"/>
      <c r="AJ332" s="226"/>
      <c r="AK332" s="226"/>
      <c r="AL332" s="226"/>
      <c r="AM332" s="226"/>
      <c r="AN332" s="226"/>
      <c r="AO332" s="226"/>
      <c r="AP332" s="226"/>
      <c r="AQ332" s="226"/>
      <c r="AR332" s="226"/>
      <c r="AS332" s="226"/>
      <c r="AT332" s="226"/>
      <c r="AU332" s="226"/>
      <c r="AV332" s="226"/>
      <c r="AW332" s="226"/>
      <c r="AX332" s="226"/>
      <c r="AY332" s="226"/>
      <c r="AZ332" s="226"/>
      <c r="BA332" s="226"/>
      <c r="BB332" s="226"/>
      <c r="BC332" s="226"/>
      <c r="BD332" s="226"/>
      <c r="BE332" s="226"/>
      <c r="BF332" s="226"/>
      <c r="BG332" s="226"/>
      <c r="BH332" s="226"/>
      <c r="BI332" s="226"/>
      <c r="BJ332" s="226"/>
      <c r="BK332" s="226"/>
      <c r="BL332" s="226"/>
      <c r="BM332" s="226"/>
      <c r="BN332" s="226"/>
      <c r="BO332" s="226"/>
      <c r="BP332" s="226"/>
      <c r="BQ332" s="226"/>
      <c r="BR332" s="226"/>
      <c r="BS332" s="226"/>
      <c r="BT332" s="226"/>
      <c r="BU332" s="226"/>
      <c r="BV332" s="226"/>
      <c r="BW332" s="226"/>
      <c r="BX332" s="226"/>
      <c r="BY332" s="226"/>
      <c r="BZ332" s="226"/>
      <c r="CA332" s="226"/>
      <c r="CB332" s="226"/>
      <c r="CC332" s="226"/>
      <c r="CD332" s="226"/>
      <c r="CE332" s="226"/>
      <c r="CF332" s="226"/>
      <c r="CG332" s="226"/>
      <c r="CH332" s="226"/>
      <c r="CI332" s="226"/>
      <c r="CJ332" s="226"/>
      <c r="CK332" s="226"/>
      <c r="CL332" s="226"/>
      <c r="CM332" s="226"/>
      <c r="CN332" s="226"/>
      <c r="CO332" s="226"/>
      <c r="CP332" s="226"/>
      <c r="CQ332" s="226"/>
      <c r="CR332" s="226"/>
      <c r="CS332" s="226"/>
      <c r="CT332" s="226"/>
      <c r="CU332" s="226"/>
      <c r="CV332" s="226"/>
      <c r="CW332" s="226"/>
      <c r="CX332" s="226"/>
      <c r="CY332" s="226"/>
      <c r="CZ332" s="226"/>
      <c r="DA332" s="226"/>
      <c r="DB332" s="226"/>
      <c r="DC332" s="226"/>
      <c r="DD332" s="226"/>
      <c r="DE332" s="226"/>
      <c r="DF332" s="226"/>
      <c r="DG332" s="226"/>
      <c r="DH332" s="226"/>
      <c r="DI332" s="226"/>
      <c r="DJ332" s="226"/>
      <c r="DK332" s="226"/>
      <c r="DL332" s="226"/>
      <c r="DM332" s="226"/>
      <c r="DN332" s="226"/>
      <c r="DO332" s="226"/>
      <c r="DP332" s="226"/>
      <c r="DQ332" s="226"/>
      <c r="DR332" s="226"/>
      <c r="DS332" s="226"/>
      <c r="DT332" s="226"/>
      <c r="DU332" s="226"/>
      <c r="DV332" s="226"/>
      <c r="DW332" s="226"/>
      <c r="DX332" s="226"/>
      <c r="DY332" s="226"/>
      <c r="DZ332" s="226"/>
      <c r="EA332" s="226"/>
      <c r="EB332" s="226"/>
      <c r="EC332" s="226"/>
      <c r="ED332" s="226"/>
      <c r="EE332" s="226"/>
      <c r="EF332" s="226"/>
      <c r="EG332" s="226"/>
      <c r="EH332" s="226"/>
      <c r="EI332" s="226"/>
      <c r="EJ332" s="226"/>
      <c r="EK332" s="226"/>
      <c r="EL332" s="226"/>
      <c r="EM332" s="226"/>
      <c r="EN332" s="226"/>
      <c r="EO332" s="226"/>
      <c r="EP332" s="226"/>
      <c r="EQ332" s="226"/>
      <c r="ER332" s="226"/>
      <c r="ES332" s="226"/>
      <c r="ET332" s="226"/>
      <c r="EU332" s="226"/>
      <c r="EV332" s="226"/>
      <c r="EW332" s="226"/>
      <c r="EX332" s="226"/>
      <c r="EY332" s="226"/>
      <c r="EZ332" s="226"/>
      <c r="FA332" s="226"/>
    </row>
    <row r="333" spans="9:157" x14ac:dyDescent="0.25">
      <c r="I333" s="226"/>
      <c r="J333" s="226"/>
      <c r="K333" s="226"/>
      <c r="L333" s="226"/>
      <c r="M333" s="226"/>
      <c r="N333" s="226"/>
      <c r="O333" s="226"/>
      <c r="P333" s="226"/>
      <c r="Q333" s="226"/>
      <c r="R333" s="226"/>
      <c r="S333" s="226"/>
      <c r="T333" s="226"/>
      <c r="U333" s="226"/>
      <c r="V333" s="226"/>
      <c r="W333" s="226"/>
      <c r="X333" s="226"/>
      <c r="Y333" s="226"/>
      <c r="Z333" s="226"/>
      <c r="AA333" s="226"/>
      <c r="AB333" s="226"/>
      <c r="AC333" s="226"/>
      <c r="AD333" s="226"/>
      <c r="AE333" s="226"/>
      <c r="AF333" s="226"/>
      <c r="AG333" s="226"/>
      <c r="AH333" s="226"/>
      <c r="AI333" s="226"/>
      <c r="AJ333" s="226"/>
      <c r="AK333" s="226"/>
      <c r="AL333" s="226"/>
      <c r="AM333" s="226"/>
      <c r="AN333" s="226"/>
      <c r="AO333" s="226"/>
      <c r="AP333" s="226"/>
      <c r="AQ333" s="226"/>
      <c r="AR333" s="226"/>
      <c r="AS333" s="226"/>
      <c r="AT333" s="226"/>
      <c r="AU333" s="226"/>
      <c r="AV333" s="226"/>
      <c r="AW333" s="226"/>
      <c r="AX333" s="226"/>
      <c r="AY333" s="226"/>
      <c r="AZ333" s="226"/>
      <c r="BA333" s="226"/>
      <c r="BB333" s="226"/>
      <c r="BC333" s="226"/>
      <c r="BD333" s="226"/>
      <c r="BE333" s="226"/>
      <c r="BF333" s="226"/>
      <c r="BG333" s="226"/>
      <c r="BH333" s="226"/>
      <c r="BI333" s="226"/>
      <c r="BJ333" s="226"/>
      <c r="BK333" s="226"/>
      <c r="BL333" s="226"/>
      <c r="BM333" s="226"/>
      <c r="BN333" s="226"/>
      <c r="BO333" s="226"/>
      <c r="BP333" s="226"/>
      <c r="BQ333" s="226"/>
      <c r="BR333" s="226"/>
      <c r="BS333" s="226"/>
      <c r="BT333" s="226"/>
      <c r="BU333" s="226"/>
      <c r="BV333" s="226"/>
      <c r="BW333" s="226"/>
      <c r="BX333" s="226"/>
      <c r="BY333" s="226"/>
      <c r="BZ333" s="226"/>
      <c r="CA333" s="226"/>
      <c r="CB333" s="226"/>
      <c r="CC333" s="226"/>
      <c r="CD333" s="226"/>
      <c r="CE333" s="226"/>
      <c r="CF333" s="226"/>
      <c r="CG333" s="226"/>
      <c r="CH333" s="226"/>
      <c r="CI333" s="226"/>
      <c r="CJ333" s="226"/>
      <c r="CK333" s="226"/>
      <c r="CL333" s="226"/>
      <c r="CM333" s="226"/>
      <c r="CN333" s="226"/>
      <c r="CO333" s="226"/>
      <c r="CP333" s="226"/>
      <c r="CQ333" s="226"/>
      <c r="CR333" s="226"/>
      <c r="CS333" s="226"/>
      <c r="CT333" s="226"/>
      <c r="CU333" s="226"/>
      <c r="CV333" s="226"/>
      <c r="CW333" s="226"/>
      <c r="CX333" s="226"/>
      <c r="CY333" s="226"/>
      <c r="CZ333" s="226"/>
      <c r="DA333" s="226"/>
      <c r="DB333" s="226"/>
      <c r="DC333" s="226"/>
      <c r="DD333" s="226"/>
      <c r="DE333" s="226"/>
      <c r="DF333" s="226"/>
      <c r="DG333" s="226"/>
      <c r="DH333" s="226"/>
      <c r="DI333" s="226"/>
      <c r="DJ333" s="226"/>
      <c r="DK333" s="226"/>
      <c r="DL333" s="226"/>
      <c r="DM333" s="226"/>
      <c r="DN333" s="226"/>
      <c r="DO333" s="226"/>
      <c r="DP333" s="226"/>
      <c r="DQ333" s="226"/>
      <c r="DR333" s="226"/>
      <c r="DS333" s="226"/>
      <c r="DT333" s="226"/>
      <c r="DU333" s="226"/>
      <c r="DV333" s="226"/>
      <c r="DW333" s="226"/>
      <c r="DX333" s="226"/>
      <c r="DY333" s="226"/>
      <c r="DZ333" s="226"/>
      <c r="EA333" s="226"/>
      <c r="EB333" s="226"/>
      <c r="EC333" s="226"/>
      <c r="ED333" s="226"/>
      <c r="EE333" s="226"/>
      <c r="EF333" s="226"/>
      <c r="EG333" s="226"/>
      <c r="EH333" s="226"/>
      <c r="EI333" s="226"/>
      <c r="EJ333" s="226"/>
      <c r="EK333" s="226"/>
      <c r="EL333" s="226"/>
      <c r="EM333" s="226"/>
      <c r="EN333" s="226"/>
      <c r="EO333" s="226"/>
      <c r="EP333" s="226"/>
      <c r="EQ333" s="226"/>
      <c r="ER333" s="226"/>
      <c r="ES333" s="226"/>
      <c r="ET333" s="226"/>
      <c r="EU333" s="226"/>
      <c r="EV333" s="226"/>
      <c r="EW333" s="226"/>
      <c r="EX333" s="226"/>
      <c r="EY333" s="226"/>
      <c r="EZ333" s="226"/>
      <c r="FA333" s="226"/>
    </row>
    <row r="334" spans="9:157" x14ac:dyDescent="0.25">
      <c r="I334" s="226"/>
      <c r="J334" s="226"/>
      <c r="K334" s="226"/>
      <c r="L334" s="226"/>
      <c r="M334" s="226"/>
      <c r="N334" s="226"/>
      <c r="O334" s="226"/>
      <c r="P334" s="226"/>
      <c r="Q334" s="226"/>
      <c r="R334" s="226"/>
      <c r="S334" s="226"/>
      <c r="T334" s="226"/>
      <c r="U334" s="226"/>
      <c r="V334" s="226"/>
      <c r="W334" s="226"/>
      <c r="X334" s="226"/>
      <c r="Y334" s="226"/>
      <c r="Z334" s="226"/>
      <c r="AA334" s="226"/>
      <c r="AB334" s="226"/>
      <c r="AC334" s="226"/>
      <c r="AD334" s="226"/>
      <c r="AE334" s="226"/>
      <c r="AF334" s="226"/>
      <c r="AG334" s="226"/>
      <c r="AH334" s="226"/>
      <c r="AI334" s="226"/>
      <c r="AJ334" s="226"/>
      <c r="AK334" s="226"/>
      <c r="AL334" s="226"/>
      <c r="AM334" s="226"/>
      <c r="AN334" s="226"/>
      <c r="AO334" s="226"/>
      <c r="AP334" s="226"/>
      <c r="AQ334" s="226"/>
      <c r="AR334" s="226"/>
      <c r="AS334" s="226"/>
      <c r="AT334" s="226"/>
      <c r="AU334" s="226"/>
      <c r="AV334" s="226"/>
      <c r="AW334" s="226"/>
      <c r="AX334" s="226"/>
      <c r="AY334" s="226"/>
      <c r="AZ334" s="226"/>
      <c r="BA334" s="226"/>
      <c r="BB334" s="226"/>
      <c r="BC334" s="226"/>
      <c r="BD334" s="226"/>
      <c r="BE334" s="226"/>
      <c r="BF334" s="226"/>
      <c r="BG334" s="226"/>
      <c r="BH334" s="226"/>
      <c r="BI334" s="226"/>
      <c r="BJ334" s="226"/>
      <c r="BK334" s="226"/>
      <c r="BL334" s="226"/>
      <c r="BM334" s="226"/>
      <c r="BN334" s="226"/>
      <c r="BO334" s="226"/>
      <c r="BP334" s="226"/>
      <c r="BQ334" s="226"/>
      <c r="BR334" s="226"/>
      <c r="BS334" s="226"/>
      <c r="BT334" s="226"/>
      <c r="BU334" s="226"/>
      <c r="BV334" s="226"/>
      <c r="BW334" s="226"/>
      <c r="BX334" s="226"/>
      <c r="BY334" s="226"/>
      <c r="BZ334" s="226"/>
      <c r="CA334" s="226"/>
      <c r="CB334" s="226"/>
      <c r="CC334" s="226"/>
      <c r="CD334" s="226"/>
      <c r="CE334" s="226"/>
      <c r="CF334" s="226"/>
      <c r="CG334" s="226"/>
      <c r="CH334" s="226"/>
      <c r="CI334" s="226"/>
      <c r="CJ334" s="226"/>
      <c r="CK334" s="226"/>
      <c r="CL334" s="226"/>
      <c r="CM334" s="226"/>
      <c r="CN334" s="226"/>
      <c r="CO334" s="226"/>
      <c r="CP334" s="226"/>
      <c r="CQ334" s="226"/>
      <c r="CR334" s="226"/>
      <c r="CS334" s="226"/>
      <c r="CT334" s="226"/>
      <c r="CU334" s="226"/>
      <c r="CV334" s="226"/>
      <c r="CW334" s="226"/>
      <c r="CX334" s="226"/>
      <c r="CY334" s="226"/>
      <c r="CZ334" s="226"/>
      <c r="DA334" s="226"/>
      <c r="DB334" s="226"/>
      <c r="DC334" s="226"/>
      <c r="DD334" s="226"/>
      <c r="DE334" s="226"/>
      <c r="DF334" s="226"/>
      <c r="DG334" s="226"/>
      <c r="DH334" s="226"/>
      <c r="DI334" s="226"/>
      <c r="DJ334" s="226"/>
      <c r="DK334" s="226"/>
      <c r="DL334" s="226"/>
      <c r="DM334" s="226"/>
      <c r="DN334" s="226"/>
      <c r="DO334" s="226"/>
      <c r="DP334" s="226"/>
      <c r="DQ334" s="226"/>
      <c r="DR334" s="226"/>
      <c r="DS334" s="226"/>
      <c r="DT334" s="226"/>
      <c r="DU334" s="226"/>
      <c r="DV334" s="226"/>
      <c r="DW334" s="226"/>
      <c r="DX334" s="226"/>
      <c r="DY334" s="226"/>
      <c r="DZ334" s="226"/>
      <c r="EA334" s="226"/>
      <c r="EB334" s="226"/>
      <c r="EC334" s="226"/>
      <c r="ED334" s="226"/>
      <c r="EE334" s="226"/>
      <c r="EF334" s="226"/>
      <c r="EG334" s="226"/>
      <c r="EH334" s="226"/>
      <c r="EI334" s="226"/>
      <c r="EJ334" s="226"/>
      <c r="EK334" s="226"/>
      <c r="EL334" s="226"/>
      <c r="EM334" s="226"/>
      <c r="EN334" s="226"/>
      <c r="EO334" s="226"/>
      <c r="EP334" s="226"/>
      <c r="EQ334" s="226"/>
      <c r="ER334" s="226"/>
      <c r="ES334" s="226"/>
      <c r="ET334" s="226"/>
      <c r="EU334" s="226"/>
      <c r="EV334" s="226"/>
      <c r="EW334" s="226"/>
      <c r="EX334" s="226"/>
      <c r="EY334" s="226"/>
      <c r="EZ334" s="226"/>
      <c r="FA334" s="226"/>
    </row>
    <row r="335" spans="9:157" x14ac:dyDescent="0.25">
      <c r="I335" s="226"/>
      <c r="J335" s="226"/>
      <c r="K335" s="226"/>
      <c r="L335" s="226"/>
      <c r="M335" s="226"/>
      <c r="N335" s="226"/>
      <c r="O335" s="226"/>
      <c r="P335" s="226"/>
      <c r="Q335" s="226"/>
      <c r="R335" s="226"/>
      <c r="S335" s="226"/>
      <c r="T335" s="226"/>
      <c r="U335" s="226"/>
      <c r="V335" s="226"/>
      <c r="W335" s="226"/>
      <c r="X335" s="226"/>
      <c r="Y335" s="226"/>
      <c r="Z335" s="226"/>
      <c r="AA335" s="226"/>
      <c r="AB335" s="226"/>
      <c r="AC335" s="226"/>
      <c r="AD335" s="226"/>
      <c r="AE335" s="226"/>
      <c r="AF335" s="226"/>
      <c r="AG335" s="226"/>
      <c r="AH335" s="226"/>
      <c r="AI335" s="226"/>
      <c r="AJ335" s="226"/>
      <c r="AK335" s="226"/>
      <c r="AL335" s="226"/>
      <c r="AM335" s="226"/>
      <c r="AN335" s="226"/>
      <c r="AO335" s="226"/>
      <c r="AP335" s="226"/>
      <c r="AQ335" s="226"/>
      <c r="AR335" s="226"/>
      <c r="AS335" s="226"/>
      <c r="AT335" s="226"/>
      <c r="AU335" s="226"/>
      <c r="AV335" s="226"/>
      <c r="AW335" s="226"/>
      <c r="AX335" s="226"/>
      <c r="AY335" s="226"/>
      <c r="AZ335" s="226"/>
      <c r="BA335" s="226"/>
      <c r="BB335" s="226"/>
      <c r="BC335" s="226"/>
      <c r="BD335" s="226"/>
      <c r="BE335" s="226"/>
      <c r="BF335" s="226"/>
      <c r="BG335" s="226"/>
      <c r="BH335" s="226"/>
      <c r="BI335" s="226"/>
      <c r="BJ335" s="226"/>
      <c r="BK335" s="226"/>
      <c r="BL335" s="226"/>
      <c r="BM335" s="226"/>
      <c r="BN335" s="226"/>
      <c r="BO335" s="226"/>
      <c r="BP335" s="226"/>
      <c r="BQ335" s="226"/>
      <c r="BR335" s="226"/>
      <c r="BS335" s="226"/>
      <c r="BT335" s="226"/>
      <c r="BU335" s="226"/>
      <c r="BV335" s="226"/>
      <c r="BW335" s="226"/>
      <c r="BX335" s="226"/>
      <c r="BY335" s="226"/>
      <c r="BZ335" s="226"/>
      <c r="CA335" s="226"/>
      <c r="CB335" s="226"/>
      <c r="CC335" s="226"/>
      <c r="CD335" s="226"/>
      <c r="CE335" s="226"/>
      <c r="CF335" s="226"/>
      <c r="CG335" s="226"/>
      <c r="CH335" s="226"/>
      <c r="CI335" s="226"/>
      <c r="CJ335" s="226"/>
      <c r="CK335" s="226"/>
      <c r="CL335" s="226"/>
      <c r="CM335" s="226"/>
      <c r="CN335" s="226"/>
      <c r="CO335" s="226"/>
      <c r="CP335" s="226"/>
      <c r="CQ335" s="226"/>
      <c r="CR335" s="226"/>
      <c r="CS335" s="226"/>
      <c r="CT335" s="226"/>
      <c r="CU335" s="226"/>
      <c r="CV335" s="226"/>
      <c r="CW335" s="226"/>
      <c r="CX335" s="226"/>
      <c r="CY335" s="226"/>
      <c r="CZ335" s="226"/>
      <c r="DA335" s="226"/>
      <c r="DB335" s="226"/>
      <c r="DC335" s="226"/>
      <c r="DD335" s="226"/>
      <c r="DE335" s="226"/>
      <c r="DF335" s="226"/>
      <c r="DG335" s="226"/>
      <c r="DH335" s="226"/>
      <c r="DI335" s="226"/>
      <c r="DJ335" s="226"/>
      <c r="DK335" s="226"/>
      <c r="DL335" s="226"/>
      <c r="DM335" s="226"/>
      <c r="DN335" s="226"/>
      <c r="DO335" s="226"/>
      <c r="DP335" s="226"/>
      <c r="DQ335" s="226"/>
      <c r="DR335" s="226"/>
      <c r="DS335" s="226"/>
      <c r="DT335" s="226"/>
      <c r="DU335" s="226"/>
      <c r="DV335" s="226"/>
      <c r="DW335" s="226"/>
      <c r="DX335" s="226"/>
      <c r="DY335" s="226"/>
      <c r="DZ335" s="226"/>
      <c r="EA335" s="226"/>
      <c r="EB335" s="226"/>
      <c r="EC335" s="226"/>
      <c r="ED335" s="226"/>
      <c r="EE335" s="226"/>
      <c r="EF335" s="226"/>
      <c r="EG335" s="226"/>
      <c r="EH335" s="226"/>
      <c r="EI335" s="226"/>
      <c r="EJ335" s="226"/>
      <c r="EK335" s="226"/>
      <c r="EL335" s="226"/>
      <c r="EM335" s="226"/>
      <c r="EN335" s="226"/>
      <c r="EO335" s="226"/>
      <c r="EP335" s="226"/>
      <c r="EQ335" s="226"/>
      <c r="ER335" s="226"/>
      <c r="ES335" s="226"/>
      <c r="ET335" s="226"/>
      <c r="EU335" s="226"/>
      <c r="EV335" s="226"/>
      <c r="EW335" s="226"/>
      <c r="EX335" s="226"/>
      <c r="EY335" s="226"/>
      <c r="EZ335" s="226"/>
      <c r="FA335" s="226"/>
    </row>
  </sheetData>
  <sheetProtection algorithmName="SHA-512" hashValue="+ivVewdsViTrB+abV64wSHWoe96BzsExs3KHFKlkvicmHOG4+myt9IBptTkFodzPe0bE/qJ/3VgDz7V+4H091g==" saltValue="XsPo8uXCuJoWMrmyDXj4yA==" spinCount="100000" sheet="1" selectLockedCells="1"/>
  <mergeCells count="72">
    <mergeCell ref="C239:D239"/>
    <mergeCell ref="E239:F239"/>
    <mergeCell ref="G239:H239"/>
    <mergeCell ref="J183:J184"/>
    <mergeCell ref="C218:C220"/>
    <mergeCell ref="D218:D220"/>
    <mergeCell ref="C237:D238"/>
    <mergeCell ref="E237:F238"/>
    <mergeCell ref="G237:H238"/>
    <mergeCell ref="C182:J182"/>
    <mergeCell ref="K182:K184"/>
    <mergeCell ref="L182:L184"/>
    <mergeCell ref="C183:C184"/>
    <mergeCell ref="D183:D184"/>
    <mergeCell ref="E183:E184"/>
    <mergeCell ref="F183:F184"/>
    <mergeCell ref="G183:G184"/>
    <mergeCell ref="H183:H184"/>
    <mergeCell ref="I183:I184"/>
    <mergeCell ref="M146:M148"/>
    <mergeCell ref="N146:N148"/>
    <mergeCell ref="C147:C148"/>
    <mergeCell ref="D147:D148"/>
    <mergeCell ref="E147:E148"/>
    <mergeCell ref="F147:F148"/>
    <mergeCell ref="G147:G148"/>
    <mergeCell ref="H147:H148"/>
    <mergeCell ref="I147:I148"/>
    <mergeCell ref="J147:J148"/>
    <mergeCell ref="L146:L148"/>
    <mergeCell ref="C111:C113"/>
    <mergeCell ref="D111:D113"/>
    <mergeCell ref="E111:E113"/>
    <mergeCell ref="C146:J146"/>
    <mergeCell ref="K146:K148"/>
    <mergeCell ref="C103:D103"/>
    <mergeCell ref="E103:F103"/>
    <mergeCell ref="G103:I103"/>
    <mergeCell ref="J103:L103"/>
    <mergeCell ref="C107:D107"/>
    <mergeCell ref="E107:F107"/>
    <mergeCell ref="G107:I107"/>
    <mergeCell ref="J107:L107"/>
    <mergeCell ref="C98:D98"/>
    <mergeCell ref="E98:F98"/>
    <mergeCell ref="G98:I98"/>
    <mergeCell ref="J98:L98"/>
    <mergeCell ref="C102:D102"/>
    <mergeCell ref="E102:F102"/>
    <mergeCell ref="G102:I102"/>
    <mergeCell ref="J102:L102"/>
    <mergeCell ref="E38:E40"/>
    <mergeCell ref="F38:F40"/>
    <mergeCell ref="C74:C76"/>
    <mergeCell ref="D74:D76"/>
    <mergeCell ref="E74:E76"/>
    <mergeCell ref="F74:F76"/>
    <mergeCell ref="N3:N5"/>
    <mergeCell ref="O3:O5"/>
    <mergeCell ref="P3:P5"/>
    <mergeCell ref="Q3:Q5"/>
    <mergeCell ref="R3:R5"/>
    <mergeCell ref="H4:J4"/>
    <mergeCell ref="K4:M4"/>
    <mergeCell ref="I5:J5"/>
    <mergeCell ref="L5:M5"/>
    <mergeCell ref="B3:B5"/>
    <mergeCell ref="C3:C5"/>
    <mergeCell ref="D3:D5"/>
    <mergeCell ref="E3:E5"/>
    <mergeCell ref="F3:G4"/>
    <mergeCell ref="H3:M3"/>
  </mergeCells>
  <phoneticPr fontId="20" type="noConversion"/>
  <pageMargins left="0" right="0" top="0" bottom="0" header="0.5" footer="0.5"/>
  <pageSetup scale="90" orientation="landscape" r:id="rId1"/>
  <headerFooter alignWithMargins="0"/>
  <rowBreaks count="6" manualBreakCount="6">
    <brk id="35" max="16383" man="1"/>
    <brk id="71" max="16383" man="1"/>
    <brk id="107" max="16383" man="1"/>
    <brk id="143" max="16383" man="1"/>
    <brk id="179" max="16383" man="1"/>
    <brk id="21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M240"/>
  <sheetViews>
    <sheetView topLeftCell="A81" workbookViewId="0">
      <selection activeCell="O58" sqref="O58"/>
    </sheetView>
  </sheetViews>
  <sheetFormatPr defaultRowHeight="15.75" x14ac:dyDescent="0.25"/>
  <cols>
    <col min="2" max="2" width="11.25" customWidth="1"/>
    <col min="5" max="5" width="10.625" customWidth="1"/>
    <col min="8" max="8" width="11.375" customWidth="1"/>
    <col min="10" max="10" width="11.125" customWidth="1"/>
  </cols>
  <sheetData>
    <row r="1" spans="1:12" ht="27" x14ac:dyDescent="0.35">
      <c r="B1" s="183" t="s">
        <v>803</v>
      </c>
    </row>
    <row r="2" spans="1:12" ht="16.5" thickBot="1" x14ac:dyDescent="0.3"/>
    <row r="3" spans="1:12" ht="16.5" thickBot="1" x14ac:dyDescent="0.3">
      <c r="A3" s="829" t="s">
        <v>186</v>
      </c>
      <c r="B3" s="829" t="s">
        <v>1</v>
      </c>
      <c r="C3" s="829" t="s">
        <v>187</v>
      </c>
      <c r="D3" s="829" t="s">
        <v>188</v>
      </c>
      <c r="E3" s="837" t="s">
        <v>189</v>
      </c>
      <c r="F3" s="839"/>
      <c r="G3" s="842" t="s">
        <v>222</v>
      </c>
      <c r="H3" s="843"/>
      <c r="I3" s="843"/>
      <c r="J3" s="843"/>
      <c r="K3" s="843"/>
      <c r="L3" s="844"/>
    </row>
    <row r="4" spans="1:12" ht="16.5" thickBot="1" x14ac:dyDescent="0.3">
      <c r="A4" s="830"/>
      <c r="B4" s="830"/>
      <c r="C4" s="830"/>
      <c r="D4" s="830"/>
      <c r="E4" s="840"/>
      <c r="F4" s="841"/>
      <c r="G4" s="832" t="s">
        <v>204</v>
      </c>
      <c r="H4" s="833"/>
      <c r="I4" s="834"/>
      <c r="J4" s="854" t="s">
        <v>205</v>
      </c>
      <c r="K4" s="855"/>
      <c r="L4" s="856"/>
    </row>
    <row r="5" spans="1:12" x14ac:dyDescent="0.25">
      <c r="A5" s="830"/>
      <c r="B5" s="830"/>
      <c r="C5" s="830"/>
      <c r="D5" s="830"/>
      <c r="E5" s="228" t="s">
        <v>213</v>
      </c>
      <c r="F5" s="228" t="s">
        <v>214</v>
      </c>
      <c r="G5" s="229" t="s">
        <v>215</v>
      </c>
      <c r="H5" s="894" t="s">
        <v>216</v>
      </c>
      <c r="I5" s="895"/>
      <c r="J5" s="229" t="s">
        <v>215</v>
      </c>
      <c r="K5" s="894" t="s">
        <v>216</v>
      </c>
      <c r="L5" s="895"/>
    </row>
    <row r="6" spans="1:12" x14ac:dyDescent="0.25">
      <c r="A6" s="230">
        <v>1</v>
      </c>
      <c r="B6" s="231">
        <v>2</v>
      </c>
      <c r="C6" s="231">
        <f>B6+1</f>
        <v>3</v>
      </c>
      <c r="D6" s="231">
        <f t="shared" ref="D6:L6" si="0">C6+1</f>
        <v>4</v>
      </c>
      <c r="E6" s="231">
        <f t="shared" si="0"/>
        <v>5</v>
      </c>
      <c r="F6" s="231">
        <f t="shared" si="0"/>
        <v>6</v>
      </c>
      <c r="G6" s="231">
        <f t="shared" si="0"/>
        <v>7</v>
      </c>
      <c r="H6" s="231">
        <f t="shared" si="0"/>
        <v>8</v>
      </c>
      <c r="I6" s="231">
        <f t="shared" si="0"/>
        <v>9</v>
      </c>
      <c r="J6" s="231">
        <f t="shared" si="0"/>
        <v>10</v>
      </c>
      <c r="K6" s="231">
        <f t="shared" si="0"/>
        <v>11</v>
      </c>
      <c r="L6" s="231">
        <f t="shared" si="0"/>
        <v>12</v>
      </c>
    </row>
    <row r="8" spans="1:12" x14ac:dyDescent="0.25">
      <c r="A8" s="192">
        <v>1</v>
      </c>
      <c r="B8" s="192" t="s">
        <v>259</v>
      </c>
    </row>
    <row r="9" spans="1:12" x14ac:dyDescent="0.25">
      <c r="A9" s="192"/>
      <c r="B9" s="192"/>
    </row>
    <row r="10" spans="1:12" x14ac:dyDescent="0.25">
      <c r="A10" s="192">
        <f>A8+1</f>
        <v>2</v>
      </c>
      <c r="B10" s="192" t="s">
        <v>564</v>
      </c>
    </row>
    <row r="12" spans="1:12" x14ac:dyDescent="0.25">
      <c r="A12" s="192">
        <v>3</v>
      </c>
      <c r="B12" s="192" t="s">
        <v>565</v>
      </c>
    </row>
    <row r="13" spans="1:12" x14ac:dyDescent="0.25">
      <c r="C13" s="179" t="s">
        <v>566</v>
      </c>
      <c r="D13" t="s">
        <v>567</v>
      </c>
    </row>
    <row r="14" spans="1:12" x14ac:dyDescent="0.25">
      <c r="C14" s="179" t="s">
        <v>568</v>
      </c>
      <c r="D14" t="s">
        <v>569</v>
      </c>
    </row>
    <row r="15" spans="1:12" x14ac:dyDescent="0.25">
      <c r="C15" s="179" t="s">
        <v>570</v>
      </c>
      <c r="D15" t="s">
        <v>571</v>
      </c>
    </row>
    <row r="16" spans="1:12" x14ac:dyDescent="0.25">
      <c r="C16" s="179" t="s">
        <v>572</v>
      </c>
      <c r="D16" t="s">
        <v>573</v>
      </c>
      <c r="H16" s="896" t="s">
        <v>574</v>
      </c>
      <c r="I16" s="897"/>
      <c r="K16" s="898" t="s">
        <v>575</v>
      </c>
      <c r="L16" s="898"/>
    </row>
    <row r="18" spans="1:2" x14ac:dyDescent="0.25">
      <c r="A18" s="192">
        <f>A10+1</f>
        <v>3</v>
      </c>
      <c r="B18" s="192" t="s">
        <v>576</v>
      </c>
    </row>
    <row r="20" spans="1:2" x14ac:dyDescent="0.25">
      <c r="A20" s="192">
        <f>A18+1</f>
        <v>4</v>
      </c>
      <c r="B20" s="192" t="s">
        <v>577</v>
      </c>
    </row>
    <row r="21" spans="1:2" x14ac:dyDescent="0.25">
      <c r="A21" s="192"/>
      <c r="B21" s="192"/>
    </row>
    <row r="22" spans="1:2" x14ac:dyDescent="0.25">
      <c r="A22" s="192">
        <f>A20+1</f>
        <v>5</v>
      </c>
      <c r="B22" s="192" t="s">
        <v>274</v>
      </c>
    </row>
    <row r="23" spans="1:2" x14ac:dyDescent="0.25">
      <c r="A23" s="192"/>
      <c r="B23" s="192"/>
    </row>
    <row r="24" spans="1:2" x14ac:dyDescent="0.25">
      <c r="A24" s="192">
        <f>A22+1</f>
        <v>6</v>
      </c>
      <c r="B24" s="192" t="s">
        <v>578</v>
      </c>
    </row>
    <row r="25" spans="1:2" x14ac:dyDescent="0.25">
      <c r="A25" s="192"/>
      <c r="B25" s="192"/>
    </row>
    <row r="26" spans="1:2" x14ac:dyDescent="0.25">
      <c r="A26" s="192">
        <f>A24+1</f>
        <v>7</v>
      </c>
      <c r="B26" s="192" t="s">
        <v>579</v>
      </c>
    </row>
    <row r="27" spans="1:2" x14ac:dyDescent="0.25">
      <c r="A27" s="192"/>
      <c r="B27" s="192"/>
    </row>
    <row r="28" spans="1:2" x14ac:dyDescent="0.25">
      <c r="A28" s="192">
        <f>A26+1</f>
        <v>8</v>
      </c>
      <c r="B28" s="192" t="s">
        <v>580</v>
      </c>
    </row>
    <row r="29" spans="1:2" x14ac:dyDescent="0.25">
      <c r="A29" s="192"/>
      <c r="B29" s="192"/>
    </row>
    <row r="30" spans="1:2" x14ac:dyDescent="0.25">
      <c r="A30" s="192">
        <f>A28+1</f>
        <v>9</v>
      </c>
      <c r="B30" s="192" t="s">
        <v>581</v>
      </c>
    </row>
    <row r="32" spans="1:2" x14ac:dyDescent="0.25">
      <c r="A32" s="192">
        <f>A30+1</f>
        <v>10</v>
      </c>
      <c r="B32" s="192" t="s">
        <v>581</v>
      </c>
    </row>
    <row r="33" spans="1:13" x14ac:dyDescent="0.25">
      <c r="B33" s="192"/>
    </row>
    <row r="34" spans="1:13" x14ac:dyDescent="0.25">
      <c r="A34" s="192">
        <f>A32+1</f>
        <v>11</v>
      </c>
      <c r="B34" s="192" t="s">
        <v>582</v>
      </c>
    </row>
    <row r="35" spans="1:13" x14ac:dyDescent="0.25">
      <c r="A35" s="192"/>
      <c r="B35" s="192"/>
    </row>
    <row r="36" spans="1:13" x14ac:dyDescent="0.25">
      <c r="A36" s="192">
        <f>A34+1</f>
        <v>12</v>
      </c>
      <c r="B36" s="192" t="s">
        <v>583</v>
      </c>
    </row>
    <row r="38" spans="1:13" ht="27" x14ac:dyDescent="0.35">
      <c r="B38" s="183" t="s">
        <v>804</v>
      </c>
      <c r="C38" s="192"/>
    </row>
    <row r="40" spans="1:13" ht="1.5" customHeight="1" thickBot="1" x14ac:dyDescent="0.3"/>
    <row r="41" spans="1:13" ht="38.25" customHeight="1" x14ac:dyDescent="0.25">
      <c r="C41" s="829" t="s">
        <v>223</v>
      </c>
      <c r="D41" s="829" t="s">
        <v>193</v>
      </c>
      <c r="E41" s="829" t="s">
        <v>194</v>
      </c>
      <c r="F41" s="847" t="s">
        <v>224</v>
      </c>
      <c r="G41" s="829" t="s">
        <v>248</v>
      </c>
      <c r="H41" s="847" t="s">
        <v>225</v>
      </c>
    </row>
    <row r="42" spans="1:13" x14ac:dyDescent="0.25">
      <c r="A42" s="194"/>
      <c r="B42" s="195"/>
      <c r="C42" s="830"/>
      <c r="D42" s="830"/>
      <c r="E42" s="830"/>
      <c r="F42" s="848"/>
      <c r="G42" s="830"/>
      <c r="H42" s="848"/>
      <c r="K42" s="194"/>
      <c r="L42" s="194"/>
      <c r="M42" s="194"/>
    </row>
    <row r="43" spans="1:13" x14ac:dyDescent="0.25">
      <c r="B43" s="192"/>
      <c r="C43" s="830"/>
      <c r="D43" s="830"/>
      <c r="E43" s="830"/>
      <c r="F43" s="848"/>
      <c r="G43" s="830"/>
      <c r="H43" s="848"/>
    </row>
    <row r="44" spans="1:13" x14ac:dyDescent="0.25">
      <c r="B44" s="192"/>
      <c r="C44" s="231">
        <v>13</v>
      </c>
      <c r="D44" s="231">
        <v>14</v>
      </c>
      <c r="E44" s="231">
        <v>15</v>
      </c>
      <c r="F44" s="231">
        <v>16</v>
      </c>
      <c r="G44" s="231">
        <v>17</v>
      </c>
      <c r="H44" s="231">
        <v>18</v>
      </c>
    </row>
    <row r="45" spans="1:13" x14ac:dyDescent="0.25">
      <c r="B45" s="192"/>
      <c r="C45" s="192"/>
    </row>
    <row r="46" spans="1:13" x14ac:dyDescent="0.25">
      <c r="A46" s="192">
        <v>13</v>
      </c>
      <c r="B46" s="192" t="s">
        <v>584</v>
      </c>
      <c r="C46" s="192"/>
      <c r="D46" t="s">
        <v>585</v>
      </c>
    </row>
    <row r="47" spans="1:13" x14ac:dyDescent="0.25">
      <c r="B47" s="192"/>
      <c r="C47" s="192"/>
    </row>
    <row r="48" spans="1:13" x14ac:dyDescent="0.25">
      <c r="A48" s="192">
        <v>14</v>
      </c>
      <c r="B48" s="192" t="s">
        <v>586</v>
      </c>
      <c r="D48" t="s">
        <v>587</v>
      </c>
    </row>
    <row r="49" spans="1:9" x14ac:dyDescent="0.25">
      <c r="A49" s="192"/>
      <c r="B49" s="192"/>
    </row>
    <row r="50" spans="1:9" x14ac:dyDescent="0.25">
      <c r="A50" s="192">
        <f>A48+1</f>
        <v>15</v>
      </c>
      <c r="B50" s="192" t="s">
        <v>588</v>
      </c>
    </row>
    <row r="52" spans="1:9" x14ac:dyDescent="0.25">
      <c r="A52" s="192">
        <v>16</v>
      </c>
      <c r="B52" s="192" t="s">
        <v>589</v>
      </c>
      <c r="D52" t="s">
        <v>590</v>
      </c>
    </row>
    <row r="53" spans="1:9" x14ac:dyDescent="0.25">
      <c r="D53" t="s">
        <v>591</v>
      </c>
    </row>
    <row r="54" spans="1:9" x14ac:dyDescent="0.25">
      <c r="D54" t="s">
        <v>592</v>
      </c>
    </row>
    <row r="56" spans="1:9" x14ac:dyDescent="0.25">
      <c r="A56" s="192">
        <v>17</v>
      </c>
      <c r="B56" s="192" t="s">
        <v>593</v>
      </c>
      <c r="D56" t="s">
        <v>594</v>
      </c>
    </row>
    <row r="57" spans="1:9" x14ac:dyDescent="0.25">
      <c r="A57" s="192"/>
      <c r="B57" s="192"/>
      <c r="D57" s="179" t="s">
        <v>595</v>
      </c>
      <c r="E57" t="s">
        <v>596</v>
      </c>
      <c r="H57" s="179" t="s">
        <v>597</v>
      </c>
      <c r="I57" t="s">
        <v>598</v>
      </c>
    </row>
    <row r="58" spans="1:9" x14ac:dyDescent="0.25">
      <c r="D58" s="179"/>
      <c r="H58" s="179"/>
      <c r="I58" t="s">
        <v>599</v>
      </c>
    </row>
    <row r="59" spans="1:9" x14ac:dyDescent="0.25">
      <c r="D59" s="179" t="s">
        <v>600</v>
      </c>
      <c r="E59" t="s">
        <v>601</v>
      </c>
      <c r="H59" s="179" t="s">
        <v>602</v>
      </c>
      <c r="I59" t="s">
        <v>603</v>
      </c>
    </row>
    <row r="60" spans="1:9" x14ac:dyDescent="0.25">
      <c r="H60" s="179" t="s">
        <v>604</v>
      </c>
      <c r="I60" t="s">
        <v>605</v>
      </c>
    </row>
    <row r="62" spans="1:9" x14ac:dyDescent="0.25">
      <c r="A62" s="192">
        <v>18</v>
      </c>
      <c r="B62" s="192" t="s">
        <v>606</v>
      </c>
      <c r="D62" t="s">
        <v>607</v>
      </c>
    </row>
    <row r="63" spans="1:9" x14ac:dyDescent="0.25">
      <c r="C63" s="179" t="s">
        <v>608</v>
      </c>
      <c r="D63" t="s">
        <v>609</v>
      </c>
    </row>
    <row r="64" spans="1:9" x14ac:dyDescent="0.25">
      <c r="C64" s="179" t="s">
        <v>610</v>
      </c>
      <c r="D64" t="s">
        <v>611</v>
      </c>
      <c r="H64" s="179" t="s">
        <v>264</v>
      </c>
      <c r="I64" t="s">
        <v>612</v>
      </c>
    </row>
    <row r="65" spans="1:9" x14ac:dyDescent="0.25">
      <c r="C65" s="179" t="s">
        <v>613</v>
      </c>
      <c r="D65" t="s">
        <v>614</v>
      </c>
      <c r="H65" s="179" t="s">
        <v>615</v>
      </c>
      <c r="I65" t="s">
        <v>616</v>
      </c>
    </row>
    <row r="66" spans="1:9" x14ac:dyDescent="0.25">
      <c r="C66" s="179" t="s">
        <v>617</v>
      </c>
      <c r="D66" t="s">
        <v>618</v>
      </c>
      <c r="H66" s="199" t="s">
        <v>437</v>
      </c>
      <c r="I66" t="s">
        <v>438</v>
      </c>
    </row>
    <row r="68" spans="1:9" x14ac:dyDescent="0.25">
      <c r="C68" s="233"/>
      <c r="E68" s="233"/>
      <c r="G68" s="233"/>
      <c r="I68" s="233"/>
    </row>
    <row r="69" spans="1:9" x14ac:dyDescent="0.25">
      <c r="C69" s="234"/>
      <c r="E69" s="234"/>
      <c r="G69" s="234"/>
      <c r="I69" s="234"/>
    </row>
    <row r="70" spans="1:9" x14ac:dyDescent="0.25">
      <c r="C70" s="234"/>
      <c r="E70" s="234"/>
      <c r="G70" s="234"/>
      <c r="I70" s="234"/>
    </row>
    <row r="71" spans="1:9" x14ac:dyDescent="0.25">
      <c r="C71" s="234"/>
      <c r="E71" s="234"/>
      <c r="G71" s="234"/>
      <c r="I71" s="234"/>
    </row>
    <row r="72" spans="1:9" ht="31.5" x14ac:dyDescent="0.25">
      <c r="C72" s="235" t="s">
        <v>619</v>
      </c>
      <c r="D72" s="236"/>
      <c r="E72" s="235" t="s">
        <v>620</v>
      </c>
      <c r="F72" s="236"/>
      <c r="G72" s="235" t="s">
        <v>621</v>
      </c>
      <c r="H72" s="236"/>
      <c r="I72" s="235" t="s">
        <v>622</v>
      </c>
    </row>
    <row r="73" spans="1:9" ht="27" x14ac:dyDescent="0.35">
      <c r="B73" s="183" t="s">
        <v>804</v>
      </c>
      <c r="C73" s="192"/>
    </row>
    <row r="74" spans="1:9" ht="16.5" thickBot="1" x14ac:dyDescent="0.3"/>
    <row r="75" spans="1:9" ht="16.5" thickBot="1" x14ac:dyDescent="0.3">
      <c r="C75" s="829" t="s">
        <v>226</v>
      </c>
      <c r="D75" s="829" t="s">
        <v>227</v>
      </c>
      <c r="E75" s="837" t="s">
        <v>228</v>
      </c>
      <c r="F75" s="838"/>
      <c r="G75" s="839"/>
    </row>
    <row r="76" spans="1:9" x14ac:dyDescent="0.25">
      <c r="C76" s="830"/>
      <c r="D76" s="830"/>
      <c r="E76" s="835" t="s">
        <v>213</v>
      </c>
      <c r="F76" s="835"/>
      <c r="G76" s="835"/>
    </row>
    <row r="77" spans="1:9" x14ac:dyDescent="0.25">
      <c r="C77" s="830"/>
      <c r="D77" s="830"/>
      <c r="E77" s="899"/>
      <c r="F77" s="899"/>
      <c r="G77" s="899"/>
    </row>
    <row r="78" spans="1:9" x14ac:dyDescent="0.25">
      <c r="C78" s="231">
        <v>19</v>
      </c>
      <c r="D78" s="231">
        <v>20</v>
      </c>
      <c r="E78" s="231">
        <f>D78+1</f>
        <v>21</v>
      </c>
      <c r="F78" s="231"/>
      <c r="G78" s="231"/>
    </row>
    <row r="80" spans="1:9" x14ac:dyDescent="0.25">
      <c r="A80" s="192">
        <v>19</v>
      </c>
      <c r="B80" s="192" t="s">
        <v>623</v>
      </c>
      <c r="D80" t="s">
        <v>624</v>
      </c>
    </row>
    <row r="81" spans="1:6" x14ac:dyDescent="0.25">
      <c r="E81" s="179">
        <v>2</v>
      </c>
      <c r="F81" t="s">
        <v>625</v>
      </c>
    </row>
    <row r="82" spans="1:6" x14ac:dyDescent="0.25">
      <c r="E82" s="237">
        <v>1.75</v>
      </c>
      <c r="F82" t="s">
        <v>626</v>
      </c>
    </row>
    <row r="83" spans="1:6" x14ac:dyDescent="0.25">
      <c r="E83" s="237">
        <v>1.5</v>
      </c>
      <c r="F83" t="s">
        <v>627</v>
      </c>
    </row>
    <row r="84" spans="1:6" x14ac:dyDescent="0.25">
      <c r="E84" s="237">
        <v>1.375</v>
      </c>
      <c r="F84" t="s">
        <v>628</v>
      </c>
    </row>
    <row r="85" spans="1:6" x14ac:dyDescent="0.25">
      <c r="E85" s="237">
        <v>1.25</v>
      </c>
      <c r="F85" t="s">
        <v>629</v>
      </c>
    </row>
    <row r="86" spans="1:6" x14ac:dyDescent="0.25">
      <c r="E86" s="179">
        <v>1</v>
      </c>
      <c r="F86" t="s">
        <v>630</v>
      </c>
    </row>
    <row r="87" spans="1:6" x14ac:dyDescent="0.25">
      <c r="E87" s="179" t="s">
        <v>437</v>
      </c>
      <c r="F87" t="s">
        <v>438</v>
      </c>
    </row>
    <row r="89" spans="1:6" x14ac:dyDescent="0.25">
      <c r="A89" s="192">
        <v>20</v>
      </c>
      <c r="B89" s="192" t="s">
        <v>631</v>
      </c>
      <c r="D89" t="s">
        <v>632</v>
      </c>
    </row>
    <row r="90" spans="1:6" x14ac:dyDescent="0.25">
      <c r="E90" s="179">
        <v>2</v>
      </c>
      <c r="F90" t="s">
        <v>633</v>
      </c>
    </row>
    <row r="91" spans="1:6" x14ac:dyDescent="0.25">
      <c r="E91" s="179">
        <v>4</v>
      </c>
      <c r="F91" t="s">
        <v>634</v>
      </c>
    </row>
    <row r="92" spans="1:6" x14ac:dyDescent="0.25">
      <c r="E92" s="237">
        <v>1.75</v>
      </c>
      <c r="F92" t="s">
        <v>635</v>
      </c>
    </row>
    <row r="93" spans="1:6" x14ac:dyDescent="0.25">
      <c r="E93" s="237">
        <v>1.5</v>
      </c>
      <c r="F93" t="s">
        <v>636</v>
      </c>
    </row>
    <row r="94" spans="1:6" x14ac:dyDescent="0.25">
      <c r="E94" s="237">
        <v>1.375</v>
      </c>
      <c r="F94" t="s">
        <v>637</v>
      </c>
    </row>
    <row r="95" spans="1:6" x14ac:dyDescent="0.25">
      <c r="E95" s="237">
        <v>1.25</v>
      </c>
      <c r="F95" t="s">
        <v>638</v>
      </c>
    </row>
    <row r="96" spans="1:6" x14ac:dyDescent="0.25">
      <c r="E96" s="179">
        <v>1</v>
      </c>
      <c r="F96" t="s">
        <v>639</v>
      </c>
    </row>
    <row r="97" spans="1:11" x14ac:dyDescent="0.25">
      <c r="E97" s="179" t="s">
        <v>437</v>
      </c>
      <c r="F97" t="s">
        <v>438</v>
      </c>
    </row>
    <row r="99" spans="1:11" x14ac:dyDescent="0.25">
      <c r="A99" s="192">
        <v>21</v>
      </c>
      <c r="B99" s="192" t="s">
        <v>410</v>
      </c>
      <c r="D99" t="s">
        <v>640</v>
      </c>
    </row>
    <row r="100" spans="1:11" x14ac:dyDescent="0.25">
      <c r="A100" s="192"/>
      <c r="B100" s="192"/>
      <c r="D100" t="s">
        <v>641</v>
      </c>
    </row>
    <row r="101" spans="1:11" x14ac:dyDescent="0.25">
      <c r="A101" s="192"/>
      <c r="B101" s="192"/>
      <c r="E101" s="237">
        <v>3.5</v>
      </c>
      <c r="F101" t="s">
        <v>414</v>
      </c>
    </row>
    <row r="102" spans="1:11" x14ac:dyDescent="0.25">
      <c r="A102" s="192"/>
      <c r="B102" s="192"/>
      <c r="E102" s="179" t="s">
        <v>415</v>
      </c>
      <c r="F102" t="s">
        <v>416</v>
      </c>
    </row>
    <row r="103" spans="1:11" x14ac:dyDescent="0.25">
      <c r="A103" s="192"/>
      <c r="B103" s="192"/>
      <c r="E103" s="179" t="s">
        <v>417</v>
      </c>
      <c r="F103" t="s">
        <v>418</v>
      </c>
      <c r="J103" s="199" t="s">
        <v>419</v>
      </c>
      <c r="K103" t="s">
        <v>420</v>
      </c>
    </row>
    <row r="104" spans="1:11" x14ac:dyDescent="0.25">
      <c r="A104" s="192"/>
      <c r="B104" s="192"/>
      <c r="E104" s="179" t="s">
        <v>421</v>
      </c>
      <c r="F104" t="s">
        <v>422</v>
      </c>
      <c r="J104" s="199" t="s">
        <v>423</v>
      </c>
      <c r="K104" t="s">
        <v>424</v>
      </c>
    </row>
    <row r="105" spans="1:11" x14ac:dyDescent="0.25">
      <c r="A105" s="192"/>
      <c r="B105" s="192"/>
      <c r="E105" s="179" t="s">
        <v>425</v>
      </c>
      <c r="F105" t="s">
        <v>426</v>
      </c>
      <c r="J105" s="199" t="s">
        <v>427</v>
      </c>
      <c r="K105" t="s">
        <v>428</v>
      </c>
    </row>
    <row r="106" spans="1:11" x14ac:dyDescent="0.25">
      <c r="A106" s="192"/>
      <c r="B106" s="192"/>
      <c r="E106" s="179" t="s">
        <v>429</v>
      </c>
      <c r="F106" t="s">
        <v>430</v>
      </c>
      <c r="J106" s="199" t="s">
        <v>431</v>
      </c>
      <c r="K106" t="s">
        <v>432</v>
      </c>
    </row>
    <row r="107" spans="1:11" x14ac:dyDescent="0.25">
      <c r="A107" s="192"/>
      <c r="B107" s="192"/>
      <c r="E107" s="179" t="s">
        <v>433</v>
      </c>
      <c r="F107" t="s">
        <v>642</v>
      </c>
    </row>
    <row r="108" spans="1:11" x14ac:dyDescent="0.25">
      <c r="A108" s="192"/>
      <c r="B108" s="192"/>
      <c r="E108" s="179" t="s">
        <v>435</v>
      </c>
      <c r="F108" t="s">
        <v>643</v>
      </c>
    </row>
    <row r="109" spans="1:11" x14ac:dyDescent="0.25">
      <c r="A109" s="192"/>
      <c r="B109" s="192"/>
      <c r="E109" s="179" t="s">
        <v>437</v>
      </c>
      <c r="F109" t="s">
        <v>438</v>
      </c>
    </row>
    <row r="110" spans="1:11" ht="27" x14ac:dyDescent="0.35">
      <c r="A110" s="192"/>
      <c r="B110" s="183" t="s">
        <v>804</v>
      </c>
      <c r="E110" s="179"/>
    </row>
    <row r="111" spans="1:11" ht="16.5" thickBot="1" x14ac:dyDescent="0.3">
      <c r="A111" s="192"/>
      <c r="B111" s="192"/>
      <c r="E111" s="179"/>
    </row>
    <row r="112" spans="1:11" ht="16.5" thickBot="1" x14ac:dyDescent="0.3">
      <c r="A112" s="192"/>
      <c r="B112" s="192"/>
      <c r="C112" s="837" t="s">
        <v>228</v>
      </c>
      <c r="D112" s="838"/>
      <c r="E112" s="839"/>
      <c r="F112" s="832" t="s">
        <v>229</v>
      </c>
      <c r="G112" s="833"/>
      <c r="H112" s="833"/>
      <c r="I112" s="833"/>
      <c r="J112" s="834"/>
    </row>
    <row r="113" spans="1:10" x14ac:dyDescent="0.25">
      <c r="A113" s="192"/>
      <c r="B113" s="192"/>
      <c r="C113" s="835"/>
      <c r="D113" s="835" t="s">
        <v>202</v>
      </c>
      <c r="E113" s="835" t="s">
        <v>212</v>
      </c>
      <c r="F113" s="835" t="s">
        <v>229</v>
      </c>
      <c r="G113" s="835"/>
      <c r="H113" s="835"/>
      <c r="I113" s="835"/>
      <c r="J113" s="835"/>
    </row>
    <row r="114" spans="1:10" x14ac:dyDescent="0.25">
      <c r="A114" s="192"/>
      <c r="B114" s="192"/>
      <c r="C114" s="899"/>
      <c r="D114" s="899"/>
      <c r="E114" s="899"/>
      <c r="F114" s="899"/>
      <c r="G114" s="899"/>
      <c r="H114" s="899"/>
      <c r="I114" s="899"/>
      <c r="J114" s="899"/>
    </row>
    <row r="115" spans="1:10" x14ac:dyDescent="0.25">
      <c r="A115" s="192"/>
      <c r="B115" s="192"/>
      <c r="C115" s="231"/>
      <c r="D115" s="231">
        <v>22</v>
      </c>
      <c r="E115" s="231">
        <f>D115+1</f>
        <v>23</v>
      </c>
      <c r="F115" s="231">
        <f>E115+1</f>
        <v>24</v>
      </c>
      <c r="G115" s="231"/>
      <c r="H115" s="231"/>
      <c r="I115" s="231"/>
      <c r="J115" s="231"/>
    </row>
    <row r="116" spans="1:10" x14ac:dyDescent="0.25">
      <c r="A116" s="192"/>
      <c r="B116" s="192"/>
      <c r="E116" s="179"/>
    </row>
    <row r="117" spans="1:10" x14ac:dyDescent="0.25">
      <c r="A117" s="192">
        <v>22</v>
      </c>
      <c r="B117" s="192" t="s">
        <v>644</v>
      </c>
      <c r="E117" t="s">
        <v>645</v>
      </c>
    </row>
    <row r="118" spans="1:10" x14ac:dyDescent="0.25">
      <c r="A118" s="192"/>
      <c r="B118" s="192"/>
      <c r="E118" s="179" t="s">
        <v>748</v>
      </c>
      <c r="F118" t="s">
        <v>749</v>
      </c>
    </row>
    <row r="119" spans="1:10" x14ac:dyDescent="0.25">
      <c r="A119" s="192"/>
      <c r="B119" s="192"/>
      <c r="E119" s="179" t="s">
        <v>646</v>
      </c>
      <c r="F119" t="s">
        <v>647</v>
      </c>
    </row>
    <row r="120" spans="1:10" x14ac:dyDescent="0.25">
      <c r="A120" s="192"/>
      <c r="B120" s="192"/>
      <c r="E120" s="238" t="s">
        <v>648</v>
      </c>
      <c r="F120" t="s">
        <v>649</v>
      </c>
    </row>
    <row r="121" spans="1:10" x14ac:dyDescent="0.25">
      <c r="A121" s="192"/>
      <c r="B121" s="192"/>
      <c r="E121" s="238" t="s">
        <v>650</v>
      </c>
      <c r="F121" t="s">
        <v>651</v>
      </c>
    </row>
    <row r="122" spans="1:10" x14ac:dyDescent="0.25">
      <c r="A122" s="192"/>
      <c r="B122" s="192"/>
      <c r="E122" s="179" t="s">
        <v>572</v>
      </c>
      <c r="F122" t="s">
        <v>652</v>
      </c>
    </row>
    <row r="123" spans="1:10" x14ac:dyDescent="0.25">
      <c r="A123" s="192"/>
      <c r="B123" s="192"/>
      <c r="E123" s="179" t="s">
        <v>653</v>
      </c>
      <c r="F123" t="s">
        <v>654</v>
      </c>
    </row>
    <row r="124" spans="1:10" x14ac:dyDescent="0.25">
      <c r="A124" s="192"/>
      <c r="B124" s="192"/>
      <c r="E124" s="238" t="s">
        <v>655</v>
      </c>
      <c r="F124" t="s">
        <v>656</v>
      </c>
    </row>
    <row r="125" spans="1:10" x14ac:dyDescent="0.25">
      <c r="A125" s="192"/>
      <c r="B125" s="192"/>
      <c r="E125" s="179" t="s">
        <v>657</v>
      </c>
      <c r="F125" t="s">
        <v>658</v>
      </c>
    </row>
    <row r="126" spans="1:10" x14ac:dyDescent="0.25">
      <c r="A126" s="192"/>
      <c r="B126" s="192"/>
      <c r="E126" s="179" t="s">
        <v>659</v>
      </c>
      <c r="F126" t="s">
        <v>660</v>
      </c>
    </row>
    <row r="127" spans="1:10" x14ac:dyDescent="0.25">
      <c r="A127" s="192"/>
      <c r="B127" s="192"/>
      <c r="E127" s="179" t="s">
        <v>661</v>
      </c>
      <c r="F127" t="s">
        <v>662</v>
      </c>
    </row>
    <row r="128" spans="1:10" x14ac:dyDescent="0.25">
      <c r="A128" s="192"/>
      <c r="B128" s="192"/>
      <c r="E128" s="179" t="s">
        <v>437</v>
      </c>
      <c r="F128" t="s">
        <v>438</v>
      </c>
    </row>
    <row r="129" spans="1:10" x14ac:dyDescent="0.25">
      <c r="A129" s="192"/>
      <c r="B129" s="192"/>
    </row>
    <row r="130" spans="1:10" x14ac:dyDescent="0.25">
      <c r="A130" s="192">
        <v>23</v>
      </c>
      <c r="B130" s="192" t="s">
        <v>663</v>
      </c>
      <c r="D130" t="s">
        <v>664</v>
      </c>
    </row>
    <row r="131" spans="1:10" x14ac:dyDescent="0.25">
      <c r="D131" s="239" t="s">
        <v>441</v>
      </c>
    </row>
    <row r="132" spans="1:10" x14ac:dyDescent="0.25">
      <c r="E132" s="179" t="s">
        <v>442</v>
      </c>
      <c r="F132" t="s">
        <v>443</v>
      </c>
      <c r="I132" s="179" t="s">
        <v>444</v>
      </c>
      <c r="J132" t="s">
        <v>665</v>
      </c>
    </row>
    <row r="133" spans="1:10" x14ac:dyDescent="0.25">
      <c r="E133" s="179" t="s">
        <v>449</v>
      </c>
      <c r="F133" t="s">
        <v>450</v>
      </c>
      <c r="I133" s="179" t="s">
        <v>447</v>
      </c>
      <c r="J133" t="s">
        <v>448</v>
      </c>
    </row>
    <row r="134" spans="1:10" x14ac:dyDescent="0.25">
      <c r="E134" s="179" t="s">
        <v>453</v>
      </c>
      <c r="F134" t="s">
        <v>454</v>
      </c>
      <c r="I134" s="179" t="s">
        <v>451</v>
      </c>
      <c r="J134" t="s">
        <v>452</v>
      </c>
    </row>
    <row r="135" spans="1:10" x14ac:dyDescent="0.25">
      <c r="E135" s="179" t="s">
        <v>457</v>
      </c>
      <c r="F135" t="s">
        <v>458</v>
      </c>
      <c r="I135" s="179" t="s">
        <v>455</v>
      </c>
      <c r="J135" t="s">
        <v>456</v>
      </c>
    </row>
    <row r="136" spans="1:10" x14ac:dyDescent="0.25">
      <c r="E136" s="179" t="s">
        <v>461</v>
      </c>
      <c r="F136" t="s">
        <v>462</v>
      </c>
      <c r="I136" s="179" t="s">
        <v>459</v>
      </c>
      <c r="J136" t="s">
        <v>460</v>
      </c>
    </row>
    <row r="137" spans="1:10" x14ac:dyDescent="0.25">
      <c r="E137" s="179" t="s">
        <v>445</v>
      </c>
      <c r="F137" t="s">
        <v>438</v>
      </c>
    </row>
    <row r="139" spans="1:10" x14ac:dyDescent="0.25">
      <c r="A139" s="192">
        <v>24</v>
      </c>
      <c r="B139" s="192" t="s">
        <v>500</v>
      </c>
      <c r="D139" t="s">
        <v>666</v>
      </c>
    </row>
    <row r="140" spans="1:10" x14ac:dyDescent="0.25">
      <c r="E140" s="179">
        <v>478</v>
      </c>
      <c r="F140" t="s">
        <v>667</v>
      </c>
      <c r="I140" s="179" t="s">
        <v>668</v>
      </c>
      <c r="J140" t="s">
        <v>669</v>
      </c>
    </row>
    <row r="141" spans="1:10" x14ac:dyDescent="0.25">
      <c r="E141" s="179">
        <v>234</v>
      </c>
      <c r="F141" t="s">
        <v>670</v>
      </c>
      <c r="I141" s="179" t="s">
        <v>671</v>
      </c>
      <c r="J141" t="s">
        <v>672</v>
      </c>
    </row>
    <row r="142" spans="1:10" x14ac:dyDescent="0.25">
      <c r="E142" s="179" t="s">
        <v>673</v>
      </c>
      <c r="F142" t="s">
        <v>674</v>
      </c>
      <c r="I142" s="179" t="s">
        <v>675</v>
      </c>
      <c r="J142" t="s">
        <v>676</v>
      </c>
    </row>
    <row r="143" spans="1:10" x14ac:dyDescent="0.25">
      <c r="E143" s="179" t="s">
        <v>677</v>
      </c>
      <c r="F143" t="s">
        <v>678</v>
      </c>
      <c r="I143" s="179" t="s">
        <v>679</v>
      </c>
      <c r="J143" t="s">
        <v>680</v>
      </c>
    </row>
    <row r="144" spans="1:10" x14ac:dyDescent="0.25">
      <c r="E144" s="179" t="s">
        <v>437</v>
      </c>
      <c r="F144" t="s">
        <v>438</v>
      </c>
    </row>
    <row r="145" spans="1:8" x14ac:dyDescent="0.25">
      <c r="E145" s="179"/>
    </row>
    <row r="146" spans="1:8" x14ac:dyDescent="0.25">
      <c r="E146" s="179"/>
    </row>
    <row r="147" spans="1:8" x14ac:dyDescent="0.25">
      <c r="E147" s="179"/>
    </row>
    <row r="148" spans="1:8" ht="27" x14ac:dyDescent="0.35">
      <c r="B148" s="183" t="s">
        <v>804</v>
      </c>
    </row>
    <row r="149" spans="1:8" ht="16.5" thickBot="1" x14ac:dyDescent="0.3"/>
    <row r="150" spans="1:8" ht="16.5" thickBot="1" x14ac:dyDescent="0.3">
      <c r="C150" s="832" t="s">
        <v>229</v>
      </c>
      <c r="D150" s="833"/>
      <c r="E150" s="833"/>
      <c r="F150" s="833"/>
      <c r="G150" s="834"/>
      <c r="H150" s="829" t="s">
        <v>201</v>
      </c>
    </row>
    <row r="151" spans="1:8" x14ac:dyDescent="0.25">
      <c r="C151" s="835"/>
      <c r="D151" s="835" t="s">
        <v>206</v>
      </c>
      <c r="E151" s="835" t="s">
        <v>207</v>
      </c>
      <c r="F151" s="835" t="s">
        <v>202</v>
      </c>
      <c r="G151" s="835" t="s">
        <v>212</v>
      </c>
      <c r="H151" s="830"/>
    </row>
    <row r="152" spans="1:8" x14ac:dyDescent="0.25">
      <c r="C152" s="899"/>
      <c r="D152" s="899"/>
      <c r="E152" s="899"/>
      <c r="F152" s="899"/>
      <c r="G152" s="899"/>
      <c r="H152" s="830"/>
    </row>
    <row r="153" spans="1:8" x14ac:dyDescent="0.25">
      <c r="C153" s="231"/>
      <c r="D153" s="231">
        <v>25</v>
      </c>
      <c r="E153" s="231">
        <f>D153+1</f>
        <v>26</v>
      </c>
      <c r="F153" s="231">
        <f>E153+1</f>
        <v>27</v>
      </c>
      <c r="G153" s="231">
        <f>F153+1</f>
        <v>28</v>
      </c>
      <c r="H153" s="231">
        <v>29</v>
      </c>
    </row>
    <row r="155" spans="1:8" x14ac:dyDescent="0.25">
      <c r="A155" s="192">
        <v>25</v>
      </c>
      <c r="B155" s="192" t="s">
        <v>681</v>
      </c>
      <c r="E155" t="s">
        <v>682</v>
      </c>
    </row>
    <row r="156" spans="1:8" x14ac:dyDescent="0.25">
      <c r="A156" s="192"/>
      <c r="B156" s="192"/>
      <c r="E156" s="179" t="s">
        <v>482</v>
      </c>
      <c r="F156" t="s">
        <v>483</v>
      </c>
    </row>
    <row r="157" spans="1:8" x14ac:dyDescent="0.25">
      <c r="A157" s="192"/>
      <c r="B157" s="192"/>
      <c r="E157" s="179" t="s">
        <v>484</v>
      </c>
      <c r="F157" t="s">
        <v>485</v>
      </c>
    </row>
    <row r="158" spans="1:8" x14ac:dyDescent="0.25">
      <c r="A158" s="192"/>
      <c r="B158" s="192"/>
      <c r="E158" s="179" t="s">
        <v>486</v>
      </c>
      <c r="F158" t="s">
        <v>487</v>
      </c>
    </row>
    <row r="159" spans="1:8" x14ac:dyDescent="0.25">
      <c r="A159" s="192"/>
      <c r="B159" s="192"/>
      <c r="E159" s="179" t="s">
        <v>488</v>
      </c>
      <c r="F159" t="s">
        <v>489</v>
      </c>
    </row>
    <row r="160" spans="1:8" x14ac:dyDescent="0.25">
      <c r="A160" s="192"/>
      <c r="B160" s="192"/>
      <c r="E160" s="179" t="s">
        <v>490</v>
      </c>
      <c r="F160" t="s">
        <v>491</v>
      </c>
    </row>
    <row r="161" spans="1:6" x14ac:dyDescent="0.25">
      <c r="A161" s="192"/>
      <c r="B161" s="192"/>
      <c r="E161" s="179" t="s">
        <v>437</v>
      </c>
      <c r="F161" t="s">
        <v>683</v>
      </c>
    </row>
    <row r="162" spans="1:6" x14ac:dyDescent="0.25">
      <c r="A162" s="192"/>
      <c r="B162" s="192"/>
      <c r="E162" s="179"/>
    </row>
    <row r="163" spans="1:6" x14ac:dyDescent="0.25">
      <c r="A163" s="192">
        <v>26</v>
      </c>
      <c r="B163" s="192" t="s">
        <v>684</v>
      </c>
      <c r="F163" t="s">
        <v>685</v>
      </c>
    </row>
    <row r="164" spans="1:6" x14ac:dyDescent="0.25">
      <c r="A164" s="192"/>
      <c r="B164" s="192"/>
    </row>
    <row r="165" spans="1:6" x14ac:dyDescent="0.25">
      <c r="A165" s="192">
        <v>27</v>
      </c>
      <c r="B165" s="192" t="s">
        <v>686</v>
      </c>
      <c r="E165" t="s">
        <v>687</v>
      </c>
    </row>
    <row r="166" spans="1:6" x14ac:dyDescent="0.25">
      <c r="A166" s="192"/>
      <c r="B166" s="192"/>
      <c r="E166" s="179" t="s">
        <v>688</v>
      </c>
      <c r="F166" t="s">
        <v>689</v>
      </c>
    </row>
    <row r="167" spans="1:6" x14ac:dyDescent="0.25">
      <c r="A167" s="192"/>
      <c r="B167" s="192"/>
      <c r="E167" s="179" t="s">
        <v>690</v>
      </c>
      <c r="F167" t="s">
        <v>691</v>
      </c>
    </row>
    <row r="168" spans="1:6" x14ac:dyDescent="0.25">
      <c r="A168" s="192"/>
      <c r="B168" s="192"/>
      <c r="E168" s="179" t="s">
        <v>692</v>
      </c>
      <c r="F168" t="s">
        <v>693</v>
      </c>
    </row>
    <row r="169" spans="1:6" x14ac:dyDescent="0.25">
      <c r="A169" s="192"/>
      <c r="B169" s="192"/>
      <c r="E169" s="179" t="s">
        <v>694</v>
      </c>
      <c r="F169" t="s">
        <v>695</v>
      </c>
    </row>
    <row r="170" spans="1:6" x14ac:dyDescent="0.25">
      <c r="A170" s="192"/>
      <c r="B170" s="192"/>
      <c r="E170" s="179" t="s">
        <v>437</v>
      </c>
      <c r="F170" t="s">
        <v>438</v>
      </c>
    </row>
    <row r="171" spans="1:6" x14ac:dyDescent="0.25">
      <c r="A171" s="192"/>
      <c r="B171" s="192"/>
      <c r="E171" s="179"/>
    </row>
    <row r="172" spans="1:6" x14ac:dyDescent="0.25">
      <c r="A172" s="192">
        <v>28</v>
      </c>
      <c r="B172" s="192" t="s">
        <v>696</v>
      </c>
      <c r="E172" t="s">
        <v>697</v>
      </c>
    </row>
    <row r="173" spans="1:6" x14ac:dyDescent="0.25">
      <c r="A173" s="192"/>
      <c r="B173" s="192"/>
      <c r="E173" t="s">
        <v>698</v>
      </c>
    </row>
    <row r="174" spans="1:6" x14ac:dyDescent="0.25">
      <c r="A174" s="192"/>
      <c r="B174" s="192"/>
    </row>
    <row r="175" spans="1:6" x14ac:dyDescent="0.25">
      <c r="A175" s="192">
        <v>29</v>
      </c>
      <c r="B175" s="192" t="s">
        <v>517</v>
      </c>
      <c r="D175" t="s">
        <v>699</v>
      </c>
    </row>
    <row r="176" spans="1:6" x14ac:dyDescent="0.25">
      <c r="A176" s="192"/>
      <c r="B176" s="192"/>
      <c r="D176" t="s">
        <v>700</v>
      </c>
    </row>
    <row r="177" spans="1:6" x14ac:dyDescent="0.25">
      <c r="A177" s="192"/>
      <c r="B177" s="192"/>
      <c r="D177" t="s">
        <v>701</v>
      </c>
    </row>
    <row r="178" spans="1:6" x14ac:dyDescent="0.25">
      <c r="A178" s="192"/>
      <c r="B178" s="192"/>
      <c r="E178" s="156" t="s">
        <v>702</v>
      </c>
      <c r="F178" t="s">
        <v>703</v>
      </c>
    </row>
    <row r="179" spans="1:6" x14ac:dyDescent="0.25">
      <c r="A179" s="192"/>
      <c r="B179" s="192"/>
      <c r="E179" s="179" t="s">
        <v>704</v>
      </c>
      <c r="F179" t="s">
        <v>705</v>
      </c>
    </row>
    <row r="180" spans="1:6" x14ac:dyDescent="0.25">
      <c r="A180" s="192"/>
      <c r="B180" s="192"/>
      <c r="E180" s="179" t="s">
        <v>706</v>
      </c>
      <c r="F180" t="s">
        <v>707</v>
      </c>
    </row>
    <row r="181" spans="1:6" x14ac:dyDescent="0.25">
      <c r="A181" s="192"/>
      <c r="B181" s="192"/>
      <c r="E181" s="179" t="s">
        <v>437</v>
      </c>
      <c r="F181" t="s">
        <v>438</v>
      </c>
    </row>
    <row r="182" spans="1:6" x14ac:dyDescent="0.25">
      <c r="A182" s="192"/>
      <c r="B182" s="192"/>
    </row>
    <row r="183" spans="1:6" x14ac:dyDescent="0.25">
      <c r="A183" s="192"/>
      <c r="B183" s="192"/>
    </row>
    <row r="184" spans="1:6" x14ac:dyDescent="0.25">
      <c r="A184" s="192"/>
      <c r="B184" s="192"/>
    </row>
    <row r="185" spans="1:6" ht="27" x14ac:dyDescent="0.35">
      <c r="B185" s="183" t="s">
        <v>804</v>
      </c>
    </row>
    <row r="186" spans="1:6" ht="16.5" thickBot="1" x14ac:dyDescent="0.3"/>
    <row r="187" spans="1:6" ht="29.25" customHeight="1" x14ac:dyDescent="0.25">
      <c r="D187" s="829" t="s">
        <v>230</v>
      </c>
      <c r="E187" s="829" t="s">
        <v>249</v>
      </c>
    </row>
    <row r="188" spans="1:6" x14ac:dyDescent="0.25">
      <c r="D188" s="830"/>
      <c r="E188" s="830"/>
    </row>
    <row r="189" spans="1:6" x14ac:dyDescent="0.25">
      <c r="D189" s="830"/>
      <c r="E189" s="830"/>
    </row>
    <row r="190" spans="1:6" x14ac:dyDescent="0.25">
      <c r="D190" s="231">
        <f>H153+1</f>
        <v>30</v>
      </c>
      <c r="E190" s="231">
        <f>D190+1</f>
        <v>31</v>
      </c>
    </row>
    <row r="192" spans="1:6" x14ac:dyDescent="0.25">
      <c r="A192" s="192">
        <v>30</v>
      </c>
      <c r="B192" s="192" t="s">
        <v>124</v>
      </c>
      <c r="E192" t="s">
        <v>708</v>
      </c>
    </row>
    <row r="193" spans="1:11" x14ac:dyDescent="0.25">
      <c r="A193" s="192"/>
      <c r="B193" s="192"/>
      <c r="E193" t="s">
        <v>701</v>
      </c>
    </row>
    <row r="194" spans="1:11" x14ac:dyDescent="0.25">
      <c r="A194" s="192"/>
      <c r="B194" s="192"/>
      <c r="F194" s="156" t="s">
        <v>702</v>
      </c>
      <c r="G194" t="s">
        <v>709</v>
      </c>
    </row>
    <row r="195" spans="1:11" x14ac:dyDescent="0.25">
      <c r="A195" s="192"/>
      <c r="B195" s="192"/>
      <c r="F195" s="179" t="s">
        <v>710</v>
      </c>
      <c r="G195" t="s">
        <v>711</v>
      </c>
    </row>
    <row r="196" spans="1:11" x14ac:dyDescent="0.25">
      <c r="A196" s="192"/>
      <c r="B196" s="192"/>
      <c r="F196" s="179" t="s">
        <v>712</v>
      </c>
      <c r="G196" t="s">
        <v>713</v>
      </c>
    </row>
    <row r="197" spans="1:11" x14ac:dyDescent="0.25">
      <c r="A197" s="192"/>
      <c r="B197" s="192"/>
      <c r="F197" s="179" t="s">
        <v>714</v>
      </c>
      <c r="H197" t="s">
        <v>715</v>
      </c>
    </row>
    <row r="198" spans="1:11" x14ac:dyDescent="0.25">
      <c r="A198" s="192"/>
      <c r="B198" s="192"/>
      <c r="F198" s="179" t="s">
        <v>437</v>
      </c>
      <c r="G198" t="s">
        <v>438</v>
      </c>
    </row>
    <row r="199" spans="1:11" x14ac:dyDescent="0.25">
      <c r="A199" s="192"/>
      <c r="B199" s="192"/>
      <c r="F199" s="179"/>
    </row>
    <row r="200" spans="1:11" x14ac:dyDescent="0.25">
      <c r="A200" s="192">
        <v>31</v>
      </c>
      <c r="B200" s="192" t="s">
        <v>716</v>
      </c>
      <c r="D200" t="s">
        <v>717</v>
      </c>
    </row>
    <row r="201" spans="1:11" x14ac:dyDescent="0.25">
      <c r="A201" s="192"/>
      <c r="B201" s="192"/>
      <c r="C201" s="179" t="s">
        <v>353</v>
      </c>
      <c r="D201" t="s">
        <v>718</v>
      </c>
      <c r="F201" s="179" t="s">
        <v>719</v>
      </c>
      <c r="G201" t="s">
        <v>720</v>
      </c>
      <c r="J201" s="179" t="s">
        <v>721</v>
      </c>
      <c r="K201" t="s">
        <v>86</v>
      </c>
    </row>
    <row r="202" spans="1:11" x14ac:dyDescent="0.25">
      <c r="A202" s="192"/>
      <c r="B202" s="192"/>
      <c r="C202" s="179" t="s">
        <v>722</v>
      </c>
      <c r="D202" t="s">
        <v>723</v>
      </c>
      <c r="F202" s="238" t="s">
        <v>724</v>
      </c>
      <c r="G202" t="s">
        <v>725</v>
      </c>
      <c r="J202" s="238" t="s">
        <v>726</v>
      </c>
      <c r="K202" t="s">
        <v>750</v>
      </c>
    </row>
    <row r="203" spans="1:11" x14ac:dyDescent="0.25">
      <c r="A203" s="192"/>
      <c r="B203" s="192"/>
      <c r="C203" s="179" t="s">
        <v>751</v>
      </c>
      <c r="D203" t="s">
        <v>752</v>
      </c>
      <c r="F203" s="179" t="s">
        <v>728</v>
      </c>
      <c r="G203" t="s">
        <v>729</v>
      </c>
      <c r="J203" s="179" t="s">
        <v>755</v>
      </c>
      <c r="K203" t="s">
        <v>756</v>
      </c>
    </row>
    <row r="204" spans="1:11" x14ac:dyDescent="0.25">
      <c r="A204" s="192"/>
      <c r="B204" s="192"/>
      <c r="G204" s="238"/>
    </row>
    <row r="205" spans="1:11" x14ac:dyDescent="0.25">
      <c r="B205" s="233"/>
      <c r="D205" s="233"/>
      <c r="F205" s="233"/>
      <c r="H205" s="233"/>
      <c r="J205" s="184"/>
    </row>
    <row r="206" spans="1:11" x14ac:dyDescent="0.25">
      <c r="B206" s="234"/>
      <c r="D206" s="234"/>
      <c r="F206" s="234"/>
      <c r="H206" s="234"/>
      <c r="J206" s="184"/>
    </row>
    <row r="207" spans="1:11" x14ac:dyDescent="0.25">
      <c r="B207" s="234"/>
      <c r="D207" s="234"/>
      <c r="F207" s="234"/>
      <c r="H207" s="234"/>
      <c r="J207" s="184"/>
    </row>
    <row r="208" spans="1:11" x14ac:dyDescent="0.25">
      <c r="B208" s="234"/>
      <c r="D208" s="234"/>
      <c r="F208" s="234"/>
      <c r="H208" s="234"/>
      <c r="J208" s="184"/>
    </row>
    <row r="209" spans="1:10" s="236" customFormat="1" ht="47.25" x14ac:dyDescent="0.25">
      <c r="B209" s="235" t="s">
        <v>753</v>
      </c>
      <c r="D209" s="235" t="s">
        <v>730</v>
      </c>
      <c r="F209" s="240" t="s">
        <v>727</v>
      </c>
      <c r="H209" s="235" t="s">
        <v>725</v>
      </c>
      <c r="J209" s="241"/>
    </row>
    <row r="211" spans="1:10" x14ac:dyDescent="0.25">
      <c r="A211" s="184"/>
      <c r="B211" s="233"/>
      <c r="D211" s="233"/>
      <c r="F211" s="233"/>
      <c r="H211" s="233"/>
      <c r="J211" s="184"/>
    </row>
    <row r="212" spans="1:10" x14ac:dyDescent="0.25">
      <c r="A212" s="184"/>
      <c r="B212" s="234"/>
      <c r="D212" s="234"/>
      <c r="F212" s="234"/>
      <c r="H212" s="234"/>
      <c r="J212" s="184"/>
    </row>
    <row r="213" spans="1:10" x14ac:dyDescent="0.25">
      <c r="A213" s="184"/>
      <c r="B213" s="234"/>
      <c r="D213" s="234"/>
      <c r="F213" s="234"/>
      <c r="H213" s="234"/>
      <c r="J213" s="184"/>
    </row>
    <row r="214" spans="1:10" x14ac:dyDescent="0.25">
      <c r="A214" s="184"/>
      <c r="B214" s="234"/>
      <c r="D214" s="234"/>
      <c r="F214" s="234"/>
      <c r="H214" s="234"/>
      <c r="J214" s="184"/>
    </row>
    <row r="215" spans="1:10" ht="47.25" x14ac:dyDescent="0.25">
      <c r="B215" s="235" t="s">
        <v>752</v>
      </c>
      <c r="D215" s="240" t="s">
        <v>731</v>
      </c>
      <c r="F215" s="235" t="s">
        <v>732</v>
      </c>
      <c r="G215" s="232"/>
      <c r="H215" s="235" t="s">
        <v>754</v>
      </c>
      <c r="J215" s="241"/>
    </row>
    <row r="216" spans="1:10" ht="27" x14ac:dyDescent="0.35">
      <c r="B216" s="183" t="s">
        <v>804</v>
      </c>
    </row>
    <row r="217" spans="1:10" ht="16.5" thickBot="1" x14ac:dyDescent="0.3"/>
    <row r="218" spans="1:10" x14ac:dyDescent="0.25">
      <c r="C218" s="829" t="s">
        <v>231</v>
      </c>
      <c r="D218" s="829" t="s">
        <v>232</v>
      </c>
    </row>
    <row r="219" spans="1:10" x14ac:dyDescent="0.25">
      <c r="C219" s="830"/>
      <c r="D219" s="830"/>
    </row>
    <row r="220" spans="1:10" x14ac:dyDescent="0.25">
      <c r="C220" s="830"/>
      <c r="D220" s="830"/>
    </row>
    <row r="221" spans="1:10" x14ac:dyDescent="0.25">
      <c r="C221" s="231">
        <f>E190+1</f>
        <v>32</v>
      </c>
      <c r="D221" s="231">
        <f>C221+1</f>
        <v>33</v>
      </c>
    </row>
    <row r="223" spans="1:10" x14ac:dyDescent="0.25">
      <c r="A223" s="192">
        <v>32</v>
      </c>
      <c r="B223" s="192" t="s">
        <v>733</v>
      </c>
      <c r="D223" t="s">
        <v>734</v>
      </c>
    </row>
    <row r="224" spans="1:10" x14ac:dyDescent="0.25">
      <c r="A224" s="192"/>
      <c r="B224" s="192"/>
      <c r="E224" s="156" t="s">
        <v>702</v>
      </c>
      <c r="F224" t="s">
        <v>735</v>
      </c>
    </row>
    <row r="225" spans="1:6" x14ac:dyDescent="0.25">
      <c r="A225" s="192"/>
      <c r="B225" s="192"/>
      <c r="E225" s="179">
        <v>2</v>
      </c>
      <c r="F225" t="s">
        <v>736</v>
      </c>
    </row>
    <row r="226" spans="1:6" x14ac:dyDescent="0.25">
      <c r="A226" s="192"/>
      <c r="B226" s="192"/>
      <c r="E226" s="179">
        <v>4</v>
      </c>
      <c r="F226" t="s">
        <v>737</v>
      </c>
    </row>
    <row r="227" spans="1:6" x14ac:dyDescent="0.25">
      <c r="A227" s="192"/>
      <c r="B227" s="192"/>
      <c r="E227" s="179">
        <v>5</v>
      </c>
      <c r="F227" t="s">
        <v>738</v>
      </c>
    </row>
    <row r="228" spans="1:6" x14ac:dyDescent="0.25">
      <c r="A228" s="192"/>
      <c r="B228" s="192"/>
      <c r="E228" s="179" t="s">
        <v>437</v>
      </c>
      <c r="F228" t="s">
        <v>438</v>
      </c>
    </row>
    <row r="229" spans="1:6" x14ac:dyDescent="0.25">
      <c r="A229" s="192"/>
      <c r="B229" s="192"/>
      <c r="E229" s="179"/>
    </row>
    <row r="230" spans="1:6" x14ac:dyDescent="0.25">
      <c r="A230" s="192">
        <v>33</v>
      </c>
      <c r="B230" s="192" t="s">
        <v>739</v>
      </c>
      <c r="D230" t="s">
        <v>740</v>
      </c>
    </row>
    <row r="231" spans="1:6" x14ac:dyDescent="0.25">
      <c r="E231" s="179" t="s">
        <v>741</v>
      </c>
      <c r="F231" t="s">
        <v>742</v>
      </c>
    </row>
    <row r="232" spans="1:6" x14ac:dyDescent="0.25">
      <c r="E232" s="179" t="s">
        <v>743</v>
      </c>
      <c r="F232" t="s">
        <v>744</v>
      </c>
    </row>
    <row r="233" spans="1:6" x14ac:dyDescent="0.25">
      <c r="E233" s="179" t="s">
        <v>745</v>
      </c>
      <c r="F233" t="s">
        <v>746</v>
      </c>
    </row>
    <row r="240" spans="1:6" s="236" customFormat="1" x14ac:dyDescent="0.25"/>
  </sheetData>
  <sheetProtection algorithmName="SHA-512" hashValue="tFfEdCWfpwJ9+Q74F/ZHCFTqWjabcFoMBRvPOLlRei+LYvprMW1l0wKKsrmaIi5b4np6Zbxg00okPjwU+CGA6g==" saltValue="b57VsvRkjoZSMtEF6auUwQ==" spinCount="100000" sheet="1" objects="1" scenarios="1"/>
  <mergeCells count="45">
    <mergeCell ref="D187:D189"/>
    <mergeCell ref="E187:E189"/>
    <mergeCell ref="C218:C220"/>
    <mergeCell ref="D218:D220"/>
    <mergeCell ref="I113:I114"/>
    <mergeCell ref="J113:J114"/>
    <mergeCell ref="C150:G150"/>
    <mergeCell ref="H150:H152"/>
    <mergeCell ref="C151:C152"/>
    <mergeCell ref="D151:D152"/>
    <mergeCell ref="E151:E152"/>
    <mergeCell ref="F151:F152"/>
    <mergeCell ref="G151:G152"/>
    <mergeCell ref="C113:C114"/>
    <mergeCell ref="D113:D114"/>
    <mergeCell ref="E113:E114"/>
    <mergeCell ref="F113:F114"/>
    <mergeCell ref="G113:G114"/>
    <mergeCell ref="H113:H114"/>
    <mergeCell ref="C112:E112"/>
    <mergeCell ref="F112:J112"/>
    <mergeCell ref="C75:C77"/>
    <mergeCell ref="D75:D77"/>
    <mergeCell ref="E75:G75"/>
    <mergeCell ref="E76:E77"/>
    <mergeCell ref="F76:F77"/>
    <mergeCell ref="G76:G77"/>
    <mergeCell ref="H16:I16"/>
    <mergeCell ref="K16:L16"/>
    <mergeCell ref="G41:G43"/>
    <mergeCell ref="H41:H43"/>
    <mergeCell ref="C41:C43"/>
    <mergeCell ref="D41:D43"/>
    <mergeCell ref="E41:E43"/>
    <mergeCell ref="F41:F43"/>
    <mergeCell ref="G3:L3"/>
    <mergeCell ref="G4:I4"/>
    <mergeCell ref="J4:L4"/>
    <mergeCell ref="A3:A5"/>
    <mergeCell ref="B3:B5"/>
    <mergeCell ref="C3:C5"/>
    <mergeCell ref="D3:D5"/>
    <mergeCell ref="E3:F4"/>
    <mergeCell ref="H5:I5"/>
    <mergeCell ref="K5:L5"/>
  </mergeCells>
  <phoneticPr fontId="20" type="noConversion"/>
  <pageMargins left="0.48" right="0" top="0" bottom="0" header="0.5" footer="0.5"/>
  <pageSetup scale="90" orientation="landscape" r:id="rId1"/>
  <headerFooter alignWithMargins="0"/>
  <rowBreaks count="6" manualBreakCount="6">
    <brk id="37" max="12" man="1"/>
    <brk id="72" max="12" man="1"/>
    <brk id="109" max="12" man="1"/>
    <brk id="147" max="12" man="1"/>
    <brk id="184" max="12" man="1"/>
    <brk id="21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7"/>
  <sheetViews>
    <sheetView showGridLines="0" zoomScale="75" workbookViewId="0">
      <selection activeCell="K1" sqref="K1:L3"/>
    </sheetView>
  </sheetViews>
  <sheetFormatPr defaultRowHeight="15.75" x14ac:dyDescent="0.25"/>
  <cols>
    <col min="1" max="1" width="10.625" customWidth="1"/>
    <col min="3" max="3" width="25.625" customWidth="1"/>
    <col min="6" max="7" width="0" hidden="1" customWidth="1"/>
    <col min="8" max="8" width="10.625" customWidth="1"/>
    <col min="10" max="10" width="25.625" customWidth="1"/>
  </cols>
  <sheetData>
    <row r="1" spans="1:12" ht="15.75" customHeight="1" x14ac:dyDescent="0.25">
      <c r="A1" s="433" t="s">
        <v>245</v>
      </c>
      <c r="B1" s="434"/>
      <c r="C1" s="435"/>
      <c r="D1" s="442" t="s">
        <v>256</v>
      </c>
      <c r="E1" s="443"/>
      <c r="F1" s="443"/>
      <c r="G1" s="443"/>
      <c r="H1" s="443"/>
      <c r="I1" s="443"/>
      <c r="J1" s="444"/>
      <c r="K1" s="445" t="s">
        <v>25</v>
      </c>
      <c r="L1" s="446"/>
    </row>
    <row r="2" spans="1:12" ht="15.75" customHeight="1" x14ac:dyDescent="0.25">
      <c r="A2" s="436"/>
      <c r="B2" s="437"/>
      <c r="C2" s="438"/>
      <c r="D2" s="451" t="s">
        <v>21</v>
      </c>
      <c r="E2" s="452"/>
      <c r="F2" s="452"/>
      <c r="G2" s="452"/>
      <c r="H2" s="452"/>
      <c r="I2" s="452"/>
      <c r="J2" s="453"/>
      <c r="K2" s="447"/>
      <c r="L2" s="448"/>
    </row>
    <row r="3" spans="1:12" ht="16.5" customHeight="1" thickBot="1" x14ac:dyDescent="0.3">
      <c r="A3" s="439"/>
      <c r="B3" s="440"/>
      <c r="C3" s="441"/>
      <c r="D3" s="454" t="s">
        <v>240</v>
      </c>
      <c r="E3" s="455"/>
      <c r="F3" s="455"/>
      <c r="G3" s="455"/>
      <c r="H3" s="455"/>
      <c r="I3" s="455"/>
      <c r="J3" s="456"/>
      <c r="K3" s="449"/>
      <c r="L3" s="450"/>
    </row>
    <row r="4" spans="1:12" ht="15.75" customHeight="1" x14ac:dyDescent="0.25">
      <c r="A4" s="386" t="s">
        <v>176</v>
      </c>
      <c r="B4" s="387"/>
      <c r="C4" s="388"/>
      <c r="D4" s="392" t="s">
        <v>18</v>
      </c>
      <c r="E4" s="393"/>
      <c r="F4" s="393"/>
      <c r="G4" s="393"/>
      <c r="H4" s="393"/>
      <c r="I4" s="394"/>
      <c r="J4" s="415" t="s">
        <v>22</v>
      </c>
      <c r="K4" s="421" t="s">
        <v>239</v>
      </c>
      <c r="L4" s="422"/>
    </row>
    <row r="5" spans="1:12" ht="16.5" customHeight="1" thickBot="1" x14ac:dyDescent="0.3">
      <c r="A5" s="389"/>
      <c r="B5" s="390"/>
      <c r="C5" s="391"/>
      <c r="D5" s="395"/>
      <c r="E5" s="396"/>
      <c r="F5" s="396"/>
      <c r="G5" s="396"/>
      <c r="H5" s="396"/>
      <c r="I5" s="397"/>
      <c r="J5" s="416"/>
      <c r="K5" s="423"/>
      <c r="L5" s="424"/>
    </row>
    <row r="6" spans="1:12" ht="15.75" customHeight="1" x14ac:dyDescent="0.25">
      <c r="A6" s="412" t="s">
        <v>13</v>
      </c>
      <c r="B6" s="413"/>
      <c r="C6" s="414"/>
      <c r="D6" s="403" t="s">
        <v>19</v>
      </c>
      <c r="E6" s="404"/>
      <c r="F6" s="404"/>
      <c r="G6" s="404"/>
      <c r="H6" s="404"/>
      <c r="I6" s="405"/>
      <c r="J6" s="427" t="s">
        <v>23</v>
      </c>
      <c r="K6" s="421" t="s">
        <v>179</v>
      </c>
      <c r="L6" s="422"/>
    </row>
    <row r="7" spans="1:12" ht="16.5" thickBot="1" x14ac:dyDescent="0.3">
      <c r="A7" s="398" t="s">
        <v>14</v>
      </c>
      <c r="B7" s="399"/>
      <c r="C7" s="400"/>
      <c r="D7" s="406"/>
      <c r="E7" s="407"/>
      <c r="F7" s="407"/>
      <c r="G7" s="407"/>
      <c r="H7" s="407"/>
      <c r="I7" s="408"/>
      <c r="J7" s="428"/>
      <c r="K7" s="423"/>
      <c r="L7" s="424"/>
    </row>
    <row r="8" spans="1:12" x14ac:dyDescent="0.25">
      <c r="A8" s="398" t="s">
        <v>15</v>
      </c>
      <c r="B8" s="399"/>
      <c r="C8" s="400"/>
      <c r="D8" s="406"/>
      <c r="E8" s="407"/>
      <c r="F8" s="407"/>
      <c r="G8" s="407"/>
      <c r="H8" s="407"/>
      <c r="I8" s="408"/>
      <c r="J8" s="425" t="s">
        <v>24</v>
      </c>
      <c r="K8" s="429">
        <v>36892</v>
      </c>
      <c r="L8" s="430"/>
    </row>
    <row r="9" spans="1:12" ht="16.5" thickBot="1" x14ac:dyDescent="0.3">
      <c r="A9" s="33" t="s">
        <v>17</v>
      </c>
      <c r="B9" s="401" t="s">
        <v>239</v>
      </c>
      <c r="C9" s="402"/>
      <c r="D9" s="406"/>
      <c r="E9" s="407"/>
      <c r="F9" s="407"/>
      <c r="G9" s="407"/>
      <c r="H9" s="407"/>
      <c r="I9" s="408"/>
      <c r="J9" s="426"/>
      <c r="K9" s="431"/>
      <c r="L9" s="432"/>
    </row>
    <row r="10" spans="1:12" ht="15.75" customHeight="1" x14ac:dyDescent="0.25">
      <c r="A10" s="386" t="s">
        <v>16</v>
      </c>
      <c r="B10" s="387"/>
      <c r="C10" s="388"/>
      <c r="D10" s="406"/>
      <c r="E10" s="407"/>
      <c r="F10" s="407"/>
      <c r="G10" s="407"/>
      <c r="H10" s="407"/>
      <c r="I10" s="408"/>
      <c r="J10" s="64" t="s">
        <v>27</v>
      </c>
      <c r="K10" s="417" t="s">
        <v>9</v>
      </c>
      <c r="L10" s="418"/>
    </row>
    <row r="11" spans="1:12" ht="16.5" customHeight="1" thickBot="1" x14ac:dyDescent="0.3">
      <c r="A11" s="389"/>
      <c r="B11" s="390"/>
      <c r="C11" s="391"/>
      <c r="D11" s="406"/>
      <c r="E11" s="407"/>
      <c r="F11" s="407"/>
      <c r="G11" s="407"/>
      <c r="H11" s="407"/>
      <c r="I11" s="408"/>
      <c r="J11" s="65">
        <v>0.78900000000000003</v>
      </c>
      <c r="K11" s="419">
        <f>SUM(K19:L25)</f>
        <v>0</v>
      </c>
      <c r="L11" s="420"/>
    </row>
    <row r="12" spans="1:12" x14ac:dyDescent="0.25">
      <c r="A12" s="412" t="s">
        <v>13</v>
      </c>
      <c r="B12" s="413"/>
      <c r="C12" s="414"/>
      <c r="D12" s="406"/>
      <c r="E12" s="407"/>
      <c r="F12" s="407"/>
      <c r="G12" s="407"/>
      <c r="H12" s="407"/>
      <c r="I12" s="408"/>
      <c r="J12" s="369" t="s">
        <v>26</v>
      </c>
      <c r="K12" s="371">
        <f>SUM(J19:J25)</f>
        <v>0</v>
      </c>
      <c r="L12" s="372"/>
    </row>
    <row r="13" spans="1:12" ht="16.5" thickBot="1" x14ac:dyDescent="0.3">
      <c r="A13" s="398" t="s">
        <v>14</v>
      </c>
      <c r="B13" s="399"/>
      <c r="C13" s="400"/>
      <c r="D13" s="406"/>
      <c r="E13" s="407"/>
      <c r="F13" s="407"/>
      <c r="G13" s="407"/>
      <c r="H13" s="407"/>
      <c r="I13" s="408"/>
      <c r="J13" s="370"/>
      <c r="K13" s="373"/>
      <c r="L13" s="374"/>
    </row>
    <row r="14" spans="1:12" x14ac:dyDescent="0.25">
      <c r="A14" s="398" t="s">
        <v>15</v>
      </c>
      <c r="B14" s="399"/>
      <c r="C14" s="400"/>
      <c r="D14" s="406"/>
      <c r="E14" s="407"/>
      <c r="F14" s="407"/>
      <c r="G14" s="407"/>
      <c r="H14" s="407"/>
      <c r="I14" s="408"/>
      <c r="J14" s="369" t="s">
        <v>178</v>
      </c>
      <c r="K14" s="371">
        <f>SUM(E19:I25)</f>
        <v>0</v>
      </c>
      <c r="L14" s="372"/>
    </row>
    <row r="15" spans="1:12" ht="16.5" thickBot="1" x14ac:dyDescent="0.3">
      <c r="A15" s="33" t="s">
        <v>17</v>
      </c>
      <c r="B15" s="401" t="s">
        <v>239</v>
      </c>
      <c r="C15" s="402"/>
      <c r="D15" s="409"/>
      <c r="E15" s="410"/>
      <c r="F15" s="410"/>
      <c r="G15" s="410"/>
      <c r="H15" s="410"/>
      <c r="I15" s="411"/>
      <c r="J15" s="370"/>
      <c r="K15" s="373"/>
      <c r="L15" s="374"/>
    </row>
    <row r="16" spans="1:12" ht="23.25" x14ac:dyDescent="0.25">
      <c r="A16" s="376" t="s">
        <v>241</v>
      </c>
      <c r="B16" s="377"/>
      <c r="C16" s="380">
        <v>12345</v>
      </c>
      <c r="D16" s="376" t="s">
        <v>11</v>
      </c>
      <c r="E16" s="377"/>
      <c r="F16" s="34">
        <v>12345</v>
      </c>
      <c r="G16" s="34"/>
      <c r="H16" s="382">
        <v>12345</v>
      </c>
      <c r="I16" s="383"/>
      <c r="J16" s="363" t="s">
        <v>12</v>
      </c>
      <c r="K16" s="364"/>
      <c r="L16" s="365"/>
    </row>
    <row r="17" spans="1:12" ht="24" thickBot="1" x14ac:dyDescent="0.3">
      <c r="A17" s="378"/>
      <c r="B17" s="379"/>
      <c r="C17" s="381"/>
      <c r="D17" s="378"/>
      <c r="E17" s="379"/>
      <c r="F17" s="35"/>
      <c r="G17" s="35"/>
      <c r="H17" s="384"/>
      <c r="I17" s="385"/>
      <c r="J17" s="366" t="s">
        <v>20</v>
      </c>
      <c r="K17" s="367"/>
      <c r="L17" s="368"/>
    </row>
    <row r="18" spans="1:12" ht="30" customHeight="1" thickBot="1" x14ac:dyDescent="0.3">
      <c r="A18" s="457" t="s">
        <v>236</v>
      </c>
      <c r="B18" s="458"/>
      <c r="C18" s="459"/>
      <c r="D18" s="89" t="s">
        <v>235</v>
      </c>
      <c r="E18" s="457" t="s">
        <v>178</v>
      </c>
      <c r="F18" s="458"/>
      <c r="G18" s="458"/>
      <c r="H18" s="458"/>
      <c r="I18" s="459"/>
      <c r="J18" s="284" t="s">
        <v>26</v>
      </c>
      <c r="K18" s="375" t="s">
        <v>234</v>
      </c>
      <c r="L18" s="375"/>
    </row>
    <row r="19" spans="1:12" ht="30" customHeight="1" thickBot="1" x14ac:dyDescent="0.3">
      <c r="A19" s="460" t="s">
        <v>802</v>
      </c>
      <c r="B19" s="460"/>
      <c r="C19" s="460"/>
      <c r="D19" s="90">
        <f>COUNT(Doors!B21:B66,Doors!I21:I66)</f>
        <v>0</v>
      </c>
      <c r="E19" s="463">
        <f>Doors!K14</f>
        <v>0</v>
      </c>
      <c r="F19" s="464"/>
      <c r="G19" s="464"/>
      <c r="H19" s="464"/>
      <c r="I19" s="465"/>
      <c r="J19" s="91">
        <f>Doors!K12</f>
        <v>0</v>
      </c>
      <c r="K19" s="461">
        <f>Doors!K11:L11</f>
        <v>0</v>
      </c>
      <c r="L19" s="462"/>
    </row>
    <row r="20" spans="1:12" ht="30" customHeight="1" thickBot="1" x14ac:dyDescent="0.3">
      <c r="A20" s="460" t="s">
        <v>766</v>
      </c>
      <c r="B20" s="460"/>
      <c r="C20" s="460"/>
      <c r="D20" s="90">
        <f>COUNT('Frames-Sticks'!B23:B66, 'Frames-Sticks'!I22:I66)</f>
        <v>0</v>
      </c>
      <c r="E20" s="463">
        <f>'Frames-Sticks'!K14</f>
        <v>0</v>
      </c>
      <c r="F20" s="464"/>
      <c r="G20" s="464"/>
      <c r="H20" s="464"/>
      <c r="I20" s="465"/>
      <c r="J20" s="91">
        <f>'Frames-Sticks'!K12</f>
        <v>0</v>
      </c>
      <c r="K20" s="461">
        <f>'Frames-Sticks'!K11</f>
        <v>0</v>
      </c>
      <c r="L20" s="462"/>
    </row>
    <row r="21" spans="1:12" ht="30" customHeight="1" thickBot="1" x14ac:dyDescent="0.3">
      <c r="A21" s="466" t="s">
        <v>801</v>
      </c>
      <c r="B21" s="467"/>
      <c r="C21" s="468"/>
      <c r="D21" s="90">
        <f>COUNT('Valu-Pac Frames'!B20:B69)</f>
        <v>0</v>
      </c>
      <c r="E21" s="463">
        <f>'Valu-Pac Frames'!L14</f>
        <v>0</v>
      </c>
      <c r="F21" s="475"/>
      <c r="G21" s="475"/>
      <c r="H21" s="475"/>
      <c r="I21" s="476"/>
      <c r="J21" s="91">
        <f>'Valu-Pac Frames'!L12</f>
        <v>0</v>
      </c>
      <c r="K21" s="461">
        <f>'Valu-Pac Frames'!L11</f>
        <v>0</v>
      </c>
      <c r="L21" s="476"/>
    </row>
    <row r="22" spans="1:12" ht="30" customHeight="1" thickBot="1" x14ac:dyDescent="0.3">
      <c r="A22" s="466" t="s">
        <v>799</v>
      </c>
      <c r="B22" s="467"/>
      <c r="C22" s="468"/>
      <c r="D22" s="90">
        <f>COUNT('Valu-Pac DP Doors'!B21:B66)</f>
        <v>0</v>
      </c>
      <c r="E22" s="463">
        <f>'Valu-Pac DP Doors'!L14</f>
        <v>0</v>
      </c>
      <c r="F22" s="475"/>
      <c r="G22" s="475"/>
      <c r="H22" s="475"/>
      <c r="I22" s="476"/>
      <c r="J22" s="91">
        <f>'Valu-Pac DP Doors'!L12</f>
        <v>0</v>
      </c>
      <c r="K22" s="461">
        <f>'Valu-Pac DP Doors'!L11</f>
        <v>0</v>
      </c>
      <c r="L22" s="476"/>
    </row>
    <row r="23" spans="1:12" ht="30" customHeight="1" thickBot="1" x14ac:dyDescent="0.3">
      <c r="A23" s="460" t="s">
        <v>81</v>
      </c>
      <c r="B23" s="460"/>
      <c r="C23" s="460"/>
      <c r="D23" s="90">
        <f>COUNT(Anchors!B22:B71,Anchors!J22:J71)</f>
        <v>0</v>
      </c>
      <c r="E23" s="463">
        <f>Anchors!L14</f>
        <v>0</v>
      </c>
      <c r="F23" s="464"/>
      <c r="G23" s="464"/>
      <c r="H23" s="464"/>
      <c r="I23" s="465"/>
      <c r="J23" s="91">
        <f>Anchors!L12</f>
        <v>0</v>
      </c>
      <c r="K23" s="461">
        <f>Anchors!L11</f>
        <v>0</v>
      </c>
      <c r="L23" s="462"/>
    </row>
    <row r="24" spans="1:12" ht="30" customHeight="1" thickBot="1" x14ac:dyDescent="0.3">
      <c r="A24" s="460" t="s">
        <v>237</v>
      </c>
      <c r="B24" s="460"/>
      <c r="C24" s="460"/>
      <c r="D24" s="90">
        <f>COUNT('Door, Frame, &amp; Stick Parts'!B21:B80,'Door, Frame, &amp; Stick Parts'!J21:J80)</f>
        <v>0</v>
      </c>
      <c r="E24" s="463">
        <f>'Door, Frame, &amp; Stick Parts'!L14</f>
        <v>0</v>
      </c>
      <c r="F24" s="464"/>
      <c r="G24" s="464"/>
      <c r="H24" s="464"/>
      <c r="I24" s="465"/>
      <c r="J24" s="91">
        <f>'Door, Frame, &amp; Stick Parts'!L12</f>
        <v>0</v>
      </c>
      <c r="K24" s="461">
        <f>'Door, Frame, &amp; Stick Parts'!L11</f>
        <v>0</v>
      </c>
      <c r="L24" s="462"/>
    </row>
    <row r="25" spans="1:12" ht="30" customHeight="1" thickBot="1" x14ac:dyDescent="0.3">
      <c r="A25" s="460" t="s">
        <v>113</v>
      </c>
      <c r="B25" s="460"/>
      <c r="C25" s="460"/>
      <c r="D25" s="90">
        <f>COUNT('Misc. Parts'!B21:B80,'Misc. Parts'!J21:J80)</f>
        <v>0</v>
      </c>
      <c r="E25" s="463">
        <f>'Misc. Parts'!L14</f>
        <v>0</v>
      </c>
      <c r="F25" s="464"/>
      <c r="G25" s="464"/>
      <c r="H25" s="464"/>
      <c r="I25" s="465"/>
      <c r="J25" s="91">
        <f>'Misc. Parts'!L12</f>
        <v>0</v>
      </c>
      <c r="K25" s="461">
        <f>'Misc. Parts'!L11</f>
        <v>0</v>
      </c>
      <c r="L25" s="462"/>
    </row>
    <row r="26" spans="1:12" ht="30" customHeight="1" thickBot="1" x14ac:dyDescent="0.3">
      <c r="A26" s="460" t="s">
        <v>809</v>
      </c>
      <c r="B26" s="460"/>
      <c r="C26" s="460"/>
      <c r="D26" s="90">
        <f>COUNTIF('Custom Doors'!AI15:AI182,"&gt;0")</f>
        <v>0</v>
      </c>
      <c r="E26" s="469" t="s">
        <v>747</v>
      </c>
      <c r="F26" s="470"/>
      <c r="G26" s="470"/>
      <c r="H26" s="470"/>
      <c r="I26" s="470"/>
      <c r="J26" s="470"/>
      <c r="K26" s="470"/>
      <c r="L26" s="471"/>
    </row>
    <row r="27" spans="1:12" ht="30" customHeight="1" thickBot="1" x14ac:dyDescent="0.3">
      <c r="A27" s="460" t="s">
        <v>810</v>
      </c>
      <c r="B27" s="460"/>
      <c r="C27" s="460"/>
      <c r="D27" s="90">
        <f>COUNTIF('Custom Frames'!AI15:AI182,"&gt;0")</f>
        <v>0</v>
      </c>
      <c r="E27" s="472"/>
      <c r="F27" s="473"/>
      <c r="G27" s="473"/>
      <c r="H27" s="473"/>
      <c r="I27" s="473"/>
      <c r="J27" s="473"/>
      <c r="K27" s="473"/>
      <c r="L27" s="474"/>
    </row>
  </sheetData>
  <sheetProtection algorithmName="SHA-512" hashValue="LfLhsx1t0f3vO92HmzgyRPRgFbIjvBNWJiR8Bhn3l3STHxtRQTo9SV/kTLkmokc0d0VoEIMSWYYoIrfvpxvaKg==" saltValue="FEmB9t8+TC68iO84o+Sk7w==" spinCount="100000" sheet="1" objects="1" scenarios="1" selectLockedCells="1"/>
  <mergeCells count="62">
    <mergeCell ref="E26:L27"/>
    <mergeCell ref="E20:I20"/>
    <mergeCell ref="K20:L20"/>
    <mergeCell ref="K23:L23"/>
    <mergeCell ref="K24:L24"/>
    <mergeCell ref="K25:L25"/>
    <mergeCell ref="E23:I23"/>
    <mergeCell ref="E24:I24"/>
    <mergeCell ref="E25:I25"/>
    <mergeCell ref="E21:I21"/>
    <mergeCell ref="E22:I22"/>
    <mergeCell ref="K21:L21"/>
    <mergeCell ref="K22:L22"/>
    <mergeCell ref="A26:C26"/>
    <mergeCell ref="A27:C27"/>
    <mergeCell ref="A20:C20"/>
    <mergeCell ref="A23:C23"/>
    <mergeCell ref="A24:C24"/>
    <mergeCell ref="A25:C25"/>
    <mergeCell ref="A21:C21"/>
    <mergeCell ref="A22:C22"/>
    <mergeCell ref="E18:I18"/>
    <mergeCell ref="A18:C18"/>
    <mergeCell ref="A19:C19"/>
    <mergeCell ref="K19:L19"/>
    <mergeCell ref="E19:I19"/>
    <mergeCell ref="A1:C3"/>
    <mergeCell ref="D1:J1"/>
    <mergeCell ref="K1:L3"/>
    <mergeCell ref="D2:J2"/>
    <mergeCell ref="D3:J3"/>
    <mergeCell ref="J4:J5"/>
    <mergeCell ref="K10:L10"/>
    <mergeCell ref="K11:L11"/>
    <mergeCell ref="A10:C11"/>
    <mergeCell ref="K4:L5"/>
    <mergeCell ref="A8:C8"/>
    <mergeCell ref="J8:J9"/>
    <mergeCell ref="J6:J7"/>
    <mergeCell ref="K8:L9"/>
    <mergeCell ref="K6:L7"/>
    <mergeCell ref="A16:B17"/>
    <mergeCell ref="C16:C17"/>
    <mergeCell ref="D16:E17"/>
    <mergeCell ref="H16:I17"/>
    <mergeCell ref="A4:C5"/>
    <mergeCell ref="D4:I5"/>
    <mergeCell ref="A13:C13"/>
    <mergeCell ref="A14:C14"/>
    <mergeCell ref="B15:C15"/>
    <mergeCell ref="D6:I15"/>
    <mergeCell ref="A6:C6"/>
    <mergeCell ref="B9:C9"/>
    <mergeCell ref="A7:C7"/>
    <mergeCell ref="A12:C12"/>
    <mergeCell ref="J16:L16"/>
    <mergeCell ref="J17:L17"/>
    <mergeCell ref="J12:J13"/>
    <mergeCell ref="K12:L13"/>
    <mergeCell ref="K18:L18"/>
    <mergeCell ref="J14:J15"/>
    <mergeCell ref="K14:L15"/>
  </mergeCells>
  <phoneticPr fontId="20" type="noConversion"/>
  <pageMargins left="0.75" right="0.75" top="0.5" bottom="0.5" header="0.5" footer="0.5"/>
  <pageSetup scale="66" fitToHeight="0" orientation="portrait" r:id="rId1"/>
  <headerFooter alignWithMargins="0">
    <oddFooter>&amp;L&amp;"Arial,Bold"&amp;9Last Revised:  March 2024&amp;C&amp;"Arial,Bold"THIS ORDER IS SUBJECT TO THE &amp;9TERMS AND CONDITIONS
AS OUTLINED IN THE CONDITIONS OF SALE.&amp;R&amp;"Arial,Bold"&amp;9PRINTED IN USA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D200"/>
  <sheetViews>
    <sheetView showGridLines="0" zoomScale="75" workbookViewId="0">
      <selection activeCell="B24" sqref="B24"/>
    </sheetView>
  </sheetViews>
  <sheetFormatPr defaultRowHeight="15.75" x14ac:dyDescent="0.25"/>
  <cols>
    <col min="1" max="1" width="18.625" style="20" customWidth="1"/>
    <col min="2" max="2" width="9" style="20"/>
    <col min="3" max="3" width="25.625" style="20" customWidth="1"/>
    <col min="4" max="4" width="10.875" style="20" customWidth="1"/>
    <col min="5" max="5" width="9" style="20"/>
    <col min="6" max="7" width="12.625" style="20" hidden="1" customWidth="1"/>
    <col min="8" max="8" width="18.625" style="20" customWidth="1"/>
    <col min="9" max="9" width="9" style="20"/>
    <col min="10" max="10" width="25.625" style="20" customWidth="1"/>
    <col min="11" max="11" width="11.5" style="20" bestFit="1" customWidth="1"/>
    <col min="12" max="12" width="9" style="20"/>
    <col min="13" max="14" width="12.625" style="20" hidden="1" customWidth="1"/>
    <col min="15" max="15" width="9" style="20"/>
    <col min="16" max="16" width="0" hidden="1" customWidth="1"/>
    <col min="17" max="21" width="9" hidden="1" customWidth="1"/>
    <col min="22" max="25" width="0" hidden="1" customWidth="1"/>
    <col min="26" max="26" width="10.25" hidden="1" customWidth="1"/>
    <col min="27" max="28" width="0" hidden="1" customWidth="1"/>
    <col min="29" max="29" width="10.25" hidden="1" customWidth="1"/>
    <col min="30" max="30" width="0" hidden="1" customWidth="1"/>
  </cols>
  <sheetData>
    <row r="1" spans="1:24" ht="15" customHeight="1" x14ac:dyDescent="0.25">
      <c r="A1" s="483" t="s">
        <v>820</v>
      </c>
      <c r="B1" s="484"/>
      <c r="C1" s="485"/>
      <c r="D1" s="511" t="s">
        <v>256</v>
      </c>
      <c r="E1" s="512"/>
      <c r="F1" s="512"/>
      <c r="G1" s="512"/>
      <c r="H1" s="512"/>
      <c r="I1" s="512"/>
      <c r="J1" s="513"/>
      <c r="K1" s="445" t="s">
        <v>238</v>
      </c>
      <c r="L1" s="446"/>
      <c r="M1" s="22"/>
      <c r="N1" s="22"/>
      <c r="P1" s="242">
        <v>10</v>
      </c>
      <c r="X1" s="243">
        <v>20</v>
      </c>
    </row>
    <row r="2" spans="1:24" ht="15" customHeight="1" x14ac:dyDescent="0.25">
      <c r="A2" s="486"/>
      <c r="B2" s="487"/>
      <c r="C2" s="488"/>
      <c r="D2" s="514" t="s">
        <v>21</v>
      </c>
      <c r="E2" s="515"/>
      <c r="F2" s="515"/>
      <c r="G2" s="515"/>
      <c r="H2" s="515"/>
      <c r="I2" s="515"/>
      <c r="J2" s="516"/>
      <c r="K2" s="447"/>
      <c r="L2" s="448"/>
      <c r="M2" s="22"/>
      <c r="N2" s="22"/>
      <c r="P2" s="242">
        <v>20</v>
      </c>
      <c r="X2" s="243">
        <v>40</v>
      </c>
    </row>
    <row r="3" spans="1:24" ht="15" customHeight="1" thickBot="1" x14ac:dyDescent="0.3">
      <c r="A3" s="489"/>
      <c r="B3" s="490"/>
      <c r="C3" s="491"/>
      <c r="D3" s="454" t="s">
        <v>240</v>
      </c>
      <c r="E3" s="455"/>
      <c r="F3" s="455"/>
      <c r="G3" s="455"/>
      <c r="H3" s="455"/>
      <c r="I3" s="455"/>
      <c r="J3" s="456"/>
      <c r="K3" s="449"/>
      <c r="L3" s="450"/>
      <c r="M3" s="22"/>
      <c r="N3" s="22"/>
      <c r="P3" s="242">
        <v>30</v>
      </c>
      <c r="X3" s="243">
        <v>60</v>
      </c>
    </row>
    <row r="4" spans="1:24" ht="15" customHeight="1" x14ac:dyDescent="0.25">
      <c r="A4" s="499" t="s">
        <v>176</v>
      </c>
      <c r="B4" s="500"/>
      <c r="C4" s="501"/>
      <c r="D4" s="505" t="s">
        <v>18</v>
      </c>
      <c r="E4" s="506"/>
      <c r="F4" s="506"/>
      <c r="G4" s="506"/>
      <c r="H4" s="506"/>
      <c r="I4" s="507"/>
      <c r="J4" s="415" t="s">
        <v>22</v>
      </c>
      <c r="K4" s="421" t="str">
        <f>'Summary Sheet'!K4:L5</f>
        <v>CHUCK WAGON</v>
      </c>
      <c r="L4" s="422"/>
      <c r="M4" s="22"/>
      <c r="N4" s="22"/>
      <c r="P4" s="242">
        <v>40</v>
      </c>
      <c r="X4" s="243">
        <v>80</v>
      </c>
    </row>
    <row r="5" spans="1:24" ht="15" customHeight="1" thickBot="1" x14ac:dyDescent="0.3">
      <c r="A5" s="502"/>
      <c r="B5" s="503"/>
      <c r="C5" s="504"/>
      <c r="D5" s="508"/>
      <c r="E5" s="509"/>
      <c r="F5" s="509"/>
      <c r="G5" s="509"/>
      <c r="H5" s="509"/>
      <c r="I5" s="510"/>
      <c r="J5" s="416"/>
      <c r="K5" s="423"/>
      <c r="L5" s="424"/>
      <c r="M5" s="22"/>
      <c r="N5" s="22"/>
      <c r="P5" s="242">
        <v>50</v>
      </c>
      <c r="X5" s="243">
        <v>100</v>
      </c>
    </row>
    <row r="6" spans="1:24" ht="18" customHeight="1" x14ac:dyDescent="0.25">
      <c r="A6" s="412" t="str">
        <f>'Summary Sheet'!A6:C6</f>
        <v>ABC COMPANY</v>
      </c>
      <c r="B6" s="413"/>
      <c r="C6" s="414"/>
      <c r="D6" s="403" t="str">
        <f>'Summary Sheet'!D6:I15</f>
        <v>TYPE ANY SPECIAL INSTRUCTIONS IN THIS BOX.</v>
      </c>
      <c r="E6" s="404"/>
      <c r="F6" s="404"/>
      <c r="G6" s="404"/>
      <c r="H6" s="404"/>
      <c r="I6" s="405"/>
      <c r="J6" s="427" t="s">
        <v>23</v>
      </c>
      <c r="K6" s="421" t="str">
        <f>'Summary Sheet'!K6:L7</f>
        <v>(123) 456-7890</v>
      </c>
      <c r="L6" s="422"/>
      <c r="M6" s="22"/>
      <c r="N6" s="22"/>
      <c r="P6" s="242">
        <v>60</v>
      </c>
      <c r="X6" s="243">
        <v>120</v>
      </c>
    </row>
    <row r="7" spans="1:24" ht="18" customHeight="1" thickBot="1" x14ac:dyDescent="0.3">
      <c r="A7" s="398" t="str">
        <f>'Summary Sheet'!A7:C7</f>
        <v>123 ACTION AVE</v>
      </c>
      <c r="B7" s="399"/>
      <c r="C7" s="400"/>
      <c r="D7" s="406"/>
      <c r="E7" s="407"/>
      <c r="F7" s="407"/>
      <c r="G7" s="407"/>
      <c r="H7" s="407"/>
      <c r="I7" s="408"/>
      <c r="J7" s="428"/>
      <c r="K7" s="423"/>
      <c r="L7" s="424"/>
      <c r="M7" s="22"/>
      <c r="N7" s="22"/>
      <c r="P7" s="242">
        <v>70</v>
      </c>
      <c r="X7" s="243">
        <v>140</v>
      </c>
    </row>
    <row r="8" spans="1:24" ht="18" customHeight="1" x14ac:dyDescent="0.25">
      <c r="A8" s="398" t="str">
        <f>'Summary Sheet'!A8:C8</f>
        <v>MCKENZIE, TN 38201</v>
      </c>
      <c r="B8" s="399"/>
      <c r="C8" s="400"/>
      <c r="D8" s="406"/>
      <c r="E8" s="407"/>
      <c r="F8" s="407"/>
      <c r="G8" s="407"/>
      <c r="H8" s="407"/>
      <c r="I8" s="408"/>
      <c r="J8" s="425" t="s">
        <v>24</v>
      </c>
      <c r="K8" s="429">
        <f>'Summary Sheet'!K8:L9</f>
        <v>36892</v>
      </c>
      <c r="L8" s="430"/>
      <c r="M8" s="22"/>
      <c r="N8" s="22"/>
      <c r="P8" s="242">
        <v>80</v>
      </c>
      <c r="X8" s="243">
        <v>160</v>
      </c>
    </row>
    <row r="9" spans="1:24" ht="18" customHeight="1" thickBot="1" x14ac:dyDescent="0.3">
      <c r="A9" s="21" t="s">
        <v>17</v>
      </c>
      <c r="B9" s="401" t="str">
        <f>'Summary Sheet'!B9:C9</f>
        <v>CHUCK WAGON</v>
      </c>
      <c r="C9" s="402"/>
      <c r="D9" s="406"/>
      <c r="E9" s="407"/>
      <c r="F9" s="407"/>
      <c r="G9" s="407"/>
      <c r="H9" s="407"/>
      <c r="I9" s="408"/>
      <c r="J9" s="426"/>
      <c r="K9" s="431"/>
      <c r="L9" s="432"/>
      <c r="M9" s="22"/>
      <c r="N9" s="22"/>
      <c r="P9" s="242">
        <v>90</v>
      </c>
      <c r="X9" s="243">
        <v>180</v>
      </c>
    </row>
    <row r="10" spans="1:24" ht="15" customHeight="1" x14ac:dyDescent="0.25">
      <c r="A10" s="499" t="s">
        <v>16</v>
      </c>
      <c r="B10" s="500"/>
      <c r="C10" s="501"/>
      <c r="D10" s="406"/>
      <c r="E10" s="407"/>
      <c r="F10" s="407"/>
      <c r="G10" s="407"/>
      <c r="H10" s="407"/>
      <c r="I10" s="408"/>
      <c r="J10" s="64" t="s">
        <v>27</v>
      </c>
      <c r="K10" s="417" t="s">
        <v>9</v>
      </c>
      <c r="L10" s="418"/>
      <c r="M10" s="22"/>
      <c r="N10" s="22"/>
      <c r="P10" s="242">
        <v>100</v>
      </c>
      <c r="X10" s="243">
        <v>200</v>
      </c>
    </row>
    <row r="11" spans="1:24" ht="15" customHeight="1" thickBot="1" x14ac:dyDescent="0.3">
      <c r="A11" s="502"/>
      <c r="B11" s="503"/>
      <c r="C11" s="504"/>
      <c r="D11" s="406"/>
      <c r="E11" s="407"/>
      <c r="F11" s="407"/>
      <c r="G11" s="407"/>
      <c r="H11" s="407"/>
      <c r="I11" s="408"/>
      <c r="J11" s="65">
        <f>'Summary Sheet'!J11</f>
        <v>0.78900000000000003</v>
      </c>
      <c r="K11" s="419">
        <f>G67+N67</f>
        <v>0</v>
      </c>
      <c r="L11" s="420"/>
      <c r="M11" s="22"/>
      <c r="N11" s="22"/>
      <c r="P11" s="242">
        <v>110</v>
      </c>
      <c r="X11" s="243">
        <v>220</v>
      </c>
    </row>
    <row r="12" spans="1:24" ht="18" customHeight="1" x14ac:dyDescent="0.25">
      <c r="A12" s="412" t="str">
        <f>'Summary Sheet'!A12:C12</f>
        <v>ABC COMPANY</v>
      </c>
      <c r="B12" s="413"/>
      <c r="C12" s="414"/>
      <c r="D12" s="406"/>
      <c r="E12" s="407"/>
      <c r="F12" s="407"/>
      <c r="G12" s="407"/>
      <c r="H12" s="407"/>
      <c r="I12" s="408"/>
      <c r="J12" s="369" t="s">
        <v>26</v>
      </c>
      <c r="K12" s="371">
        <f>K14*J11</f>
        <v>0</v>
      </c>
      <c r="L12" s="372"/>
      <c r="M12" s="22"/>
      <c r="N12" s="22"/>
      <c r="P12" s="242">
        <v>120</v>
      </c>
      <c r="X12" s="243">
        <v>240</v>
      </c>
    </row>
    <row r="13" spans="1:24" ht="18" customHeight="1" thickBot="1" x14ac:dyDescent="0.3">
      <c r="A13" s="398" t="str">
        <f>'Summary Sheet'!A13:C13</f>
        <v>123 ACTION AVE</v>
      </c>
      <c r="B13" s="399"/>
      <c r="C13" s="400"/>
      <c r="D13" s="406"/>
      <c r="E13" s="407"/>
      <c r="F13" s="407"/>
      <c r="G13" s="407"/>
      <c r="H13" s="407"/>
      <c r="I13" s="408"/>
      <c r="J13" s="370"/>
      <c r="K13" s="373"/>
      <c r="L13" s="374"/>
      <c r="M13" s="22"/>
      <c r="N13" s="22"/>
      <c r="P13" s="242">
        <v>130</v>
      </c>
      <c r="X13" s="243">
        <v>260</v>
      </c>
    </row>
    <row r="14" spans="1:24" ht="18" customHeight="1" x14ac:dyDescent="0.25">
      <c r="A14" s="398" t="str">
        <f>'Summary Sheet'!A14:C14</f>
        <v>MCKENZIE, TN 38201</v>
      </c>
      <c r="B14" s="399"/>
      <c r="C14" s="400"/>
      <c r="D14" s="406"/>
      <c r="E14" s="407"/>
      <c r="F14" s="407"/>
      <c r="G14" s="407"/>
      <c r="H14" s="407"/>
      <c r="I14" s="408"/>
      <c r="J14" s="369" t="s">
        <v>178</v>
      </c>
      <c r="K14" s="371">
        <f>F67+M67</f>
        <v>0</v>
      </c>
      <c r="L14" s="372"/>
      <c r="M14" s="22"/>
      <c r="N14" s="22"/>
      <c r="P14" s="242">
        <v>140</v>
      </c>
      <c r="X14" s="243">
        <v>280</v>
      </c>
    </row>
    <row r="15" spans="1:24" ht="18" customHeight="1" thickBot="1" x14ac:dyDescent="0.3">
      <c r="A15" s="21" t="s">
        <v>17</v>
      </c>
      <c r="B15" s="401" t="str">
        <f>'Summary Sheet'!B15:C15</f>
        <v>CHUCK WAGON</v>
      </c>
      <c r="C15" s="402"/>
      <c r="D15" s="409"/>
      <c r="E15" s="410"/>
      <c r="F15" s="410"/>
      <c r="G15" s="410"/>
      <c r="H15" s="410"/>
      <c r="I15" s="411"/>
      <c r="J15" s="370"/>
      <c r="K15" s="373"/>
      <c r="L15" s="374"/>
      <c r="M15" s="22"/>
      <c r="N15" s="22"/>
      <c r="P15" s="242">
        <v>150</v>
      </c>
      <c r="X15" s="243">
        <v>300</v>
      </c>
    </row>
    <row r="16" spans="1:24" ht="15" customHeight="1" x14ac:dyDescent="0.25">
      <c r="A16" s="495" t="s">
        <v>10</v>
      </c>
      <c r="B16" s="496"/>
      <c r="C16" s="380">
        <f>'Summary Sheet'!C16:C17</f>
        <v>12345</v>
      </c>
      <c r="D16" s="495" t="s">
        <v>11</v>
      </c>
      <c r="E16" s="496"/>
      <c r="F16" s="4"/>
      <c r="G16" s="4"/>
      <c r="H16" s="382">
        <f>'Summary Sheet'!H16:I17</f>
        <v>12345</v>
      </c>
      <c r="I16" s="383"/>
      <c r="J16" s="363" t="s">
        <v>12</v>
      </c>
      <c r="K16" s="364"/>
      <c r="L16" s="365"/>
      <c r="M16" s="22"/>
      <c r="N16" s="22"/>
      <c r="P16" s="242">
        <v>160</v>
      </c>
      <c r="X16" s="243">
        <v>320</v>
      </c>
    </row>
    <row r="17" spans="1:30" ht="15" customHeight="1" thickBot="1" x14ac:dyDescent="0.3">
      <c r="A17" s="497"/>
      <c r="B17" s="498"/>
      <c r="C17" s="381"/>
      <c r="D17" s="497"/>
      <c r="E17" s="498"/>
      <c r="F17" s="5"/>
      <c r="G17" s="5"/>
      <c r="H17" s="384"/>
      <c r="I17" s="385"/>
      <c r="J17" s="492" t="str">
        <f>'Summary Sheet'!J17:L17</f>
        <v>12345-ABCDEFG</v>
      </c>
      <c r="K17" s="493"/>
      <c r="L17" s="494"/>
      <c r="M17" s="22"/>
      <c r="N17" s="22"/>
      <c r="P17" s="242">
        <v>170</v>
      </c>
      <c r="X17" s="243">
        <v>340</v>
      </c>
      <c r="Y17" s="244"/>
      <c r="Z17" s="244"/>
      <c r="AA17" s="244"/>
      <c r="AB17" s="244"/>
      <c r="AC17" s="244"/>
      <c r="AD17" s="244"/>
    </row>
    <row r="18" spans="1:30" ht="15" customHeight="1" x14ac:dyDescent="0.25">
      <c r="A18" s="14" t="s">
        <v>0</v>
      </c>
      <c r="B18" s="15" t="s">
        <v>1</v>
      </c>
      <c r="C18" s="15" t="s">
        <v>2</v>
      </c>
      <c r="D18" s="15" t="s">
        <v>3</v>
      </c>
      <c r="E18" s="16" t="s">
        <v>4</v>
      </c>
      <c r="F18" s="17" t="s">
        <v>8</v>
      </c>
      <c r="G18" s="17" t="s">
        <v>4</v>
      </c>
      <c r="H18" s="18" t="s">
        <v>0</v>
      </c>
      <c r="I18" s="15" t="s">
        <v>1</v>
      </c>
      <c r="J18" s="15" t="s">
        <v>2</v>
      </c>
      <c r="K18" s="15" t="s">
        <v>3</v>
      </c>
      <c r="L18" s="16" t="s">
        <v>4</v>
      </c>
      <c r="M18" s="23" t="s">
        <v>8</v>
      </c>
      <c r="N18" s="23" t="s">
        <v>4</v>
      </c>
      <c r="P18" s="242">
        <v>180</v>
      </c>
      <c r="X18" s="243">
        <v>360</v>
      </c>
      <c r="Y18" s="244"/>
      <c r="Z18" s="244"/>
      <c r="AA18" s="244"/>
      <c r="AB18" s="244"/>
      <c r="AC18" s="244"/>
      <c r="AD18" s="244"/>
    </row>
    <row r="19" spans="1:30" ht="15" customHeight="1" x14ac:dyDescent="0.25">
      <c r="A19" s="477" t="s">
        <v>812</v>
      </c>
      <c r="B19" s="478"/>
      <c r="C19" s="478"/>
      <c r="D19" s="478"/>
      <c r="E19" s="479"/>
      <c r="F19" s="7">
        <f>D19*B19</f>
        <v>0</v>
      </c>
      <c r="G19" s="8">
        <f>E19*B19</f>
        <v>0</v>
      </c>
      <c r="H19" s="477" t="s">
        <v>813</v>
      </c>
      <c r="I19" s="478"/>
      <c r="J19" s="478"/>
      <c r="K19" s="478"/>
      <c r="L19" s="479"/>
      <c r="M19" s="7">
        <f>K19*I19</f>
        <v>0</v>
      </c>
      <c r="N19" s="24">
        <f>L19*I19</f>
        <v>0</v>
      </c>
      <c r="P19" s="242">
        <v>190</v>
      </c>
      <c r="X19" s="243">
        <v>380</v>
      </c>
      <c r="Y19" s="244"/>
      <c r="Z19" s="244"/>
      <c r="AA19" s="244"/>
      <c r="AB19" s="244"/>
      <c r="AC19" s="244"/>
      <c r="AD19" s="244"/>
    </row>
    <row r="20" spans="1:30" ht="15" customHeight="1" thickBot="1" x14ac:dyDescent="0.3">
      <c r="A20" s="480"/>
      <c r="B20" s="481"/>
      <c r="C20" s="481"/>
      <c r="D20" s="481"/>
      <c r="E20" s="482"/>
      <c r="F20" s="7">
        <f>D20*B20</f>
        <v>0</v>
      </c>
      <c r="G20" s="8">
        <f>E20*B20</f>
        <v>0</v>
      </c>
      <c r="H20" s="480"/>
      <c r="I20" s="481"/>
      <c r="J20" s="481"/>
      <c r="K20" s="481"/>
      <c r="L20" s="482"/>
      <c r="M20" s="7">
        <f>K20*I20</f>
        <v>0</v>
      </c>
      <c r="N20" s="24">
        <f>L20*I20</f>
        <v>0</v>
      </c>
      <c r="P20" s="242">
        <v>200</v>
      </c>
      <c r="R20" s="156" t="s">
        <v>251</v>
      </c>
      <c r="U20" s="156" t="s">
        <v>251</v>
      </c>
      <c r="X20" s="243">
        <v>400</v>
      </c>
      <c r="Y20" s="244"/>
      <c r="Z20" s="244"/>
      <c r="AA20" s="246" t="s">
        <v>251</v>
      </c>
      <c r="AB20" s="244"/>
      <c r="AC20" s="244"/>
      <c r="AD20" s="246" t="s">
        <v>251</v>
      </c>
    </row>
    <row r="21" spans="1:30" ht="15" customHeight="1" x14ac:dyDescent="0.25">
      <c r="A21" s="314">
        <v>7150342</v>
      </c>
      <c r="B21" s="315"/>
      <c r="C21" s="316" t="s">
        <v>837</v>
      </c>
      <c r="D21" s="317">
        <v>694</v>
      </c>
      <c r="E21" s="32">
        <v>95</v>
      </c>
      <c r="F21" s="7">
        <f>D21*B21</f>
        <v>0</v>
      </c>
      <c r="G21" s="8">
        <f>E21*B21</f>
        <v>0</v>
      </c>
      <c r="H21" s="314">
        <v>7150332</v>
      </c>
      <c r="I21" s="315"/>
      <c r="J21" s="318" t="s">
        <v>847</v>
      </c>
      <c r="K21" s="319">
        <v>754</v>
      </c>
      <c r="L21" s="12">
        <v>106</v>
      </c>
      <c r="M21" s="7">
        <f>K21*I21</f>
        <v>0</v>
      </c>
      <c r="N21" s="24">
        <f>L21*I21</f>
        <v>0</v>
      </c>
      <c r="P21" s="242">
        <v>210</v>
      </c>
      <c r="Q21" s="157">
        <v>272</v>
      </c>
      <c r="R21" s="158">
        <f>ROUND(Q21*1.1,0)</f>
        <v>299</v>
      </c>
      <c r="T21" s="157">
        <v>302</v>
      </c>
      <c r="U21" s="158">
        <f t="shared" ref="U21:U26" si="0">ROUND(T21*1.1,0)</f>
        <v>332</v>
      </c>
      <c r="X21" s="243">
        <v>420</v>
      </c>
      <c r="Y21" s="244"/>
      <c r="Z21" s="252">
        <v>5277</v>
      </c>
      <c r="AA21" s="247">
        <v>5805</v>
      </c>
      <c r="AB21" s="244"/>
      <c r="AC21" s="252">
        <v>4501</v>
      </c>
      <c r="AD21" s="247">
        <v>4951</v>
      </c>
    </row>
    <row r="22" spans="1:30" ht="15" customHeight="1" x14ac:dyDescent="0.25">
      <c r="A22" s="314">
        <v>7150343</v>
      </c>
      <c r="B22" s="315"/>
      <c r="C22" s="316" t="s">
        <v>838</v>
      </c>
      <c r="D22" s="317">
        <v>694</v>
      </c>
      <c r="E22" s="32">
        <v>95</v>
      </c>
      <c r="F22" s="7">
        <f t="shared" ref="F22:F65" si="1">D22*B22</f>
        <v>0</v>
      </c>
      <c r="G22" s="8">
        <f t="shared" ref="G22:G65" si="2">E22*B22</f>
        <v>0</v>
      </c>
      <c r="H22" s="314">
        <v>7150335</v>
      </c>
      <c r="I22" s="315"/>
      <c r="J22" s="318" t="s">
        <v>848</v>
      </c>
      <c r="K22" s="319">
        <v>754</v>
      </c>
      <c r="L22" s="12">
        <v>106</v>
      </c>
      <c r="M22" s="7">
        <f>K22*I22</f>
        <v>0</v>
      </c>
      <c r="N22" s="24">
        <f>L22*I22</f>
        <v>0</v>
      </c>
      <c r="P22" s="242">
        <v>220</v>
      </c>
      <c r="Q22" s="159">
        <v>276</v>
      </c>
      <c r="R22" s="160">
        <f t="shared" ref="R22:R57" si="3">ROUND(Q22*1.1,0)</f>
        <v>304</v>
      </c>
      <c r="T22" s="159">
        <v>302</v>
      </c>
      <c r="U22" s="160">
        <f t="shared" si="0"/>
        <v>332</v>
      </c>
      <c r="X22" s="243">
        <v>440</v>
      </c>
      <c r="Y22" s="244"/>
      <c r="Z22" s="250">
        <v>5277</v>
      </c>
      <c r="AA22" s="248">
        <v>5805</v>
      </c>
      <c r="AB22" s="244"/>
      <c r="AC22" s="250">
        <v>4501</v>
      </c>
      <c r="AD22" s="248">
        <v>4951</v>
      </c>
    </row>
    <row r="23" spans="1:30" ht="15" customHeight="1" x14ac:dyDescent="0.25">
      <c r="A23" s="314">
        <v>7150354</v>
      </c>
      <c r="B23" s="315"/>
      <c r="C23" s="316" t="s">
        <v>839</v>
      </c>
      <c r="D23" s="317">
        <v>714</v>
      </c>
      <c r="E23" s="32">
        <v>99</v>
      </c>
      <c r="F23" s="7">
        <f t="shared" si="1"/>
        <v>0</v>
      </c>
      <c r="G23" s="8">
        <f t="shared" si="2"/>
        <v>0</v>
      </c>
      <c r="H23" s="335"/>
      <c r="I23" s="343"/>
      <c r="J23" s="316"/>
      <c r="K23" s="322"/>
      <c r="L23" s="32"/>
      <c r="M23" s="7">
        <f>K23*I23</f>
        <v>0</v>
      </c>
      <c r="N23" s="24">
        <f>L23*I23</f>
        <v>0</v>
      </c>
      <c r="P23" s="242">
        <v>230</v>
      </c>
      <c r="Q23" s="159">
        <v>276</v>
      </c>
      <c r="R23" s="160">
        <f t="shared" si="3"/>
        <v>304</v>
      </c>
      <c r="T23" s="159">
        <v>312</v>
      </c>
      <c r="U23" s="160">
        <f t="shared" si="0"/>
        <v>343</v>
      </c>
      <c r="X23" s="243">
        <v>460</v>
      </c>
      <c r="Y23" s="244"/>
      <c r="Z23" s="250">
        <v>5277</v>
      </c>
      <c r="AA23" s="248">
        <v>5805</v>
      </c>
      <c r="AB23" s="244"/>
      <c r="AC23" s="250">
        <v>4714</v>
      </c>
      <c r="AD23" s="248">
        <v>5185</v>
      </c>
    </row>
    <row r="24" spans="1:30" ht="15" customHeight="1" x14ac:dyDescent="0.25">
      <c r="A24" s="314">
        <v>7150866</v>
      </c>
      <c r="B24" s="315"/>
      <c r="C24" s="316" t="s">
        <v>840</v>
      </c>
      <c r="D24" s="317">
        <v>714</v>
      </c>
      <c r="E24" s="32">
        <v>99</v>
      </c>
      <c r="F24" s="7">
        <f t="shared" si="1"/>
        <v>0</v>
      </c>
      <c r="G24" s="8">
        <f t="shared" si="2"/>
        <v>0</v>
      </c>
      <c r="H24" s="29"/>
      <c r="I24" s="13"/>
      <c r="J24" s="30"/>
      <c r="K24" s="31"/>
      <c r="L24" s="32"/>
      <c r="M24" s="7">
        <f t="shared" ref="M24:M66" si="4">K24*I24</f>
        <v>0</v>
      </c>
      <c r="N24" s="24">
        <f t="shared" ref="N24:N66" si="5">L24*I24</f>
        <v>0</v>
      </c>
      <c r="P24" s="242">
        <v>240</v>
      </c>
      <c r="Q24" s="159">
        <v>287</v>
      </c>
      <c r="R24" s="160">
        <f t="shared" si="3"/>
        <v>316</v>
      </c>
      <c r="T24" s="159">
        <v>312</v>
      </c>
      <c r="U24" s="160">
        <f t="shared" si="0"/>
        <v>343</v>
      </c>
      <c r="X24" s="243">
        <v>480</v>
      </c>
      <c r="Y24" s="244"/>
      <c r="Z24" s="250">
        <v>5471</v>
      </c>
      <c r="AA24" s="248">
        <v>6018</v>
      </c>
      <c r="AB24" s="244"/>
      <c r="AC24" s="250">
        <v>4714</v>
      </c>
      <c r="AD24" s="248">
        <v>5185</v>
      </c>
    </row>
    <row r="25" spans="1:30" ht="15" customHeight="1" x14ac:dyDescent="0.25">
      <c r="A25" s="314">
        <v>7150355</v>
      </c>
      <c r="B25" s="315"/>
      <c r="C25" s="316" t="s">
        <v>841</v>
      </c>
      <c r="D25" s="317">
        <v>714</v>
      </c>
      <c r="E25" s="32">
        <v>99</v>
      </c>
      <c r="F25" s="7">
        <f t="shared" si="1"/>
        <v>0</v>
      </c>
      <c r="G25" s="8">
        <f t="shared" si="2"/>
        <v>0</v>
      </c>
      <c r="H25" s="29"/>
      <c r="I25" s="13"/>
      <c r="J25" s="30"/>
      <c r="K25" s="31"/>
      <c r="L25" s="32"/>
      <c r="M25" s="7">
        <f t="shared" si="4"/>
        <v>0</v>
      </c>
      <c r="N25" s="24">
        <f t="shared" si="5"/>
        <v>0</v>
      </c>
      <c r="P25" s="242">
        <v>250</v>
      </c>
      <c r="Q25" s="159">
        <v>287</v>
      </c>
      <c r="R25" s="160">
        <f t="shared" si="3"/>
        <v>316</v>
      </c>
      <c r="T25" s="159"/>
      <c r="U25" s="160">
        <f t="shared" si="0"/>
        <v>0</v>
      </c>
      <c r="X25" s="243">
        <v>500</v>
      </c>
      <c r="Y25" s="244"/>
      <c r="Z25" s="250">
        <v>5471</v>
      </c>
      <c r="AA25" s="248">
        <v>6018</v>
      </c>
      <c r="AB25" s="244"/>
      <c r="AC25" s="253"/>
      <c r="AD25" s="248">
        <v>0</v>
      </c>
    </row>
    <row r="26" spans="1:30" ht="15" customHeight="1" thickBot="1" x14ac:dyDescent="0.3">
      <c r="A26" s="314">
        <v>7150122</v>
      </c>
      <c r="B26" s="315"/>
      <c r="C26" s="316" t="s">
        <v>842</v>
      </c>
      <c r="D26" s="317">
        <v>714</v>
      </c>
      <c r="E26" s="32">
        <v>99</v>
      </c>
      <c r="F26" s="7">
        <f t="shared" si="1"/>
        <v>0</v>
      </c>
      <c r="G26" s="8">
        <f t="shared" si="2"/>
        <v>0</v>
      </c>
      <c r="H26" s="29"/>
      <c r="I26" s="13"/>
      <c r="J26" s="30"/>
      <c r="K26" s="31"/>
      <c r="L26" s="32"/>
      <c r="M26" s="7">
        <f t="shared" si="4"/>
        <v>0</v>
      </c>
      <c r="N26" s="24">
        <f t="shared" si="5"/>
        <v>0</v>
      </c>
      <c r="P26" s="242">
        <v>260</v>
      </c>
      <c r="Q26" s="159">
        <v>279</v>
      </c>
      <c r="R26" s="160">
        <f t="shared" si="3"/>
        <v>307</v>
      </c>
      <c r="T26" s="163"/>
      <c r="U26" s="162">
        <f t="shared" si="0"/>
        <v>0</v>
      </c>
      <c r="X26" s="243">
        <v>520</v>
      </c>
      <c r="Y26" s="244"/>
      <c r="Z26" s="250">
        <v>5471</v>
      </c>
      <c r="AA26" s="248">
        <v>6018</v>
      </c>
      <c r="AB26" s="244"/>
      <c r="AC26" s="253"/>
      <c r="AD26" s="248">
        <v>0</v>
      </c>
    </row>
    <row r="27" spans="1:30" ht="15" customHeight="1" x14ac:dyDescent="0.25">
      <c r="A27" s="314">
        <v>6150462</v>
      </c>
      <c r="B27" s="315"/>
      <c r="C27" s="316" t="s">
        <v>843</v>
      </c>
      <c r="D27" s="317">
        <v>900</v>
      </c>
      <c r="E27" s="32">
        <v>118</v>
      </c>
      <c r="F27" s="7">
        <f t="shared" si="1"/>
        <v>0</v>
      </c>
      <c r="G27" s="8">
        <f t="shared" si="2"/>
        <v>0</v>
      </c>
      <c r="H27" s="9"/>
      <c r="I27" s="13"/>
      <c r="J27" s="19"/>
      <c r="K27" s="11"/>
      <c r="L27" s="12"/>
      <c r="M27" s="7">
        <f t="shared" si="4"/>
        <v>0</v>
      </c>
      <c r="N27" s="24">
        <f t="shared" si="5"/>
        <v>0</v>
      </c>
      <c r="P27" s="242">
        <v>270</v>
      </c>
      <c r="Q27" s="159">
        <v>279</v>
      </c>
      <c r="R27" s="160">
        <f t="shared" si="3"/>
        <v>307</v>
      </c>
      <c r="X27" s="243">
        <v>540</v>
      </c>
      <c r="Y27" s="244"/>
      <c r="Z27" s="250"/>
      <c r="AA27" s="248">
        <v>0</v>
      </c>
      <c r="AB27" s="244"/>
      <c r="AC27" s="253"/>
      <c r="AD27" s="248">
        <v>0</v>
      </c>
    </row>
    <row r="28" spans="1:30" ht="15" customHeight="1" thickBot="1" x14ac:dyDescent="0.3">
      <c r="A28" s="314">
        <v>6150463</v>
      </c>
      <c r="B28" s="315"/>
      <c r="C28" s="316" t="s">
        <v>844</v>
      </c>
      <c r="D28" s="317">
        <v>900</v>
      </c>
      <c r="E28" s="32">
        <v>118</v>
      </c>
      <c r="F28" s="7">
        <f t="shared" si="1"/>
        <v>0</v>
      </c>
      <c r="G28" s="8">
        <f t="shared" si="2"/>
        <v>0</v>
      </c>
      <c r="H28" s="29"/>
      <c r="I28" s="13"/>
      <c r="J28" s="30"/>
      <c r="K28" s="31"/>
      <c r="L28" s="32"/>
      <c r="M28" s="7">
        <f t="shared" si="4"/>
        <v>0</v>
      </c>
      <c r="N28" s="24">
        <f t="shared" si="5"/>
        <v>0</v>
      </c>
      <c r="P28" s="242">
        <v>280</v>
      </c>
      <c r="Q28" s="159">
        <v>290</v>
      </c>
      <c r="R28" s="160">
        <f t="shared" si="3"/>
        <v>319</v>
      </c>
      <c r="X28" s="243">
        <v>560</v>
      </c>
      <c r="Y28" s="244"/>
      <c r="Z28" s="245"/>
      <c r="AA28" s="248">
        <v>0</v>
      </c>
      <c r="AB28" s="244"/>
      <c r="AC28" s="245"/>
      <c r="AD28" s="248">
        <v>0</v>
      </c>
    </row>
    <row r="29" spans="1:30" ht="15" customHeight="1" thickBot="1" x14ac:dyDescent="0.3">
      <c r="A29" s="335"/>
      <c r="B29" s="343"/>
      <c r="C29" s="316"/>
      <c r="D29" s="317"/>
      <c r="E29" s="32"/>
      <c r="F29" s="7">
        <f t="shared" si="1"/>
        <v>0</v>
      </c>
      <c r="G29" s="8">
        <f t="shared" si="2"/>
        <v>0</v>
      </c>
      <c r="H29" s="29"/>
      <c r="I29" s="178"/>
      <c r="J29" s="40"/>
      <c r="K29" s="44"/>
      <c r="L29" s="45"/>
      <c r="M29" s="7">
        <f t="shared" si="4"/>
        <v>0</v>
      </c>
      <c r="N29" s="24">
        <f t="shared" si="5"/>
        <v>0</v>
      </c>
      <c r="P29" s="242">
        <v>290</v>
      </c>
      <c r="Q29" s="159">
        <v>290</v>
      </c>
      <c r="R29" s="160">
        <f t="shared" si="3"/>
        <v>319</v>
      </c>
      <c r="T29" s="157">
        <v>276</v>
      </c>
      <c r="U29" s="158">
        <f>ROUND(T29*1.1,0)</f>
        <v>304</v>
      </c>
      <c r="X29" s="243">
        <v>580</v>
      </c>
      <c r="Y29" s="244"/>
      <c r="Z29" s="257"/>
      <c r="AA29" s="249">
        <v>0</v>
      </c>
      <c r="AB29" s="244"/>
      <c r="AC29" s="257"/>
      <c r="AD29" s="249">
        <v>0</v>
      </c>
    </row>
    <row r="30" spans="1:30" ht="15" customHeight="1" x14ac:dyDescent="0.25">
      <c r="A30" s="335"/>
      <c r="B30" s="343"/>
      <c r="C30" s="316"/>
      <c r="D30" s="317"/>
      <c r="E30" s="32"/>
      <c r="F30" s="7">
        <f t="shared" si="1"/>
        <v>0</v>
      </c>
      <c r="G30" s="8">
        <f t="shared" si="2"/>
        <v>0</v>
      </c>
      <c r="H30" s="29"/>
      <c r="I30" s="178"/>
      <c r="J30" s="40"/>
      <c r="K30" s="44"/>
      <c r="L30" s="32"/>
      <c r="M30" s="7">
        <f t="shared" si="4"/>
        <v>0</v>
      </c>
      <c r="N30" s="24">
        <f t="shared" si="5"/>
        <v>0</v>
      </c>
      <c r="P30" s="242">
        <v>300</v>
      </c>
      <c r="Q30" s="159">
        <v>272</v>
      </c>
      <c r="R30" s="160">
        <f t="shared" si="3"/>
        <v>299</v>
      </c>
      <c r="T30" s="159">
        <v>276</v>
      </c>
      <c r="U30" s="160">
        <f>ROUND(T30*1.1,0)</f>
        <v>304</v>
      </c>
      <c r="X30" s="243">
        <v>600</v>
      </c>
      <c r="Y30" s="244"/>
      <c r="Z30" s="244"/>
      <c r="AA30" s="244"/>
      <c r="AB30" s="244"/>
      <c r="AC30" s="244"/>
      <c r="AD30" s="244"/>
    </row>
    <row r="31" spans="1:30" ht="15" customHeight="1" thickBot="1" x14ac:dyDescent="0.3">
      <c r="A31" s="335"/>
      <c r="B31" s="343"/>
      <c r="C31" s="316"/>
      <c r="D31" s="317"/>
      <c r="E31" s="32"/>
      <c r="F31" s="7">
        <f t="shared" si="1"/>
        <v>0</v>
      </c>
      <c r="G31" s="8">
        <f t="shared" si="2"/>
        <v>0</v>
      </c>
      <c r="H31" s="29"/>
      <c r="I31" s="13"/>
      <c r="J31" s="30"/>
      <c r="K31" s="31"/>
      <c r="L31" s="32"/>
      <c r="M31" s="7">
        <f t="shared" si="4"/>
        <v>0</v>
      </c>
      <c r="N31" s="24">
        <f t="shared" si="5"/>
        <v>0</v>
      </c>
      <c r="P31" s="242">
        <v>310</v>
      </c>
      <c r="Q31" s="159">
        <v>272</v>
      </c>
      <c r="R31" s="160">
        <f t="shared" si="3"/>
        <v>299</v>
      </c>
      <c r="T31" s="159">
        <v>285</v>
      </c>
      <c r="U31" s="160">
        <f>ROUND(T31*1.1,0)</f>
        <v>314</v>
      </c>
      <c r="X31" s="243">
        <v>620</v>
      </c>
      <c r="Y31" s="244"/>
      <c r="Z31" s="244"/>
      <c r="AA31" s="246" t="s">
        <v>251</v>
      </c>
      <c r="AB31" s="244"/>
      <c r="AC31" s="244"/>
      <c r="AD31" s="246" t="s">
        <v>251</v>
      </c>
    </row>
    <row r="32" spans="1:30" ht="15" customHeight="1" x14ac:dyDescent="0.25">
      <c r="A32" s="335"/>
      <c r="B32" s="343"/>
      <c r="C32" s="316"/>
      <c r="D32" s="317"/>
      <c r="E32" s="32"/>
      <c r="F32" s="7">
        <f t="shared" si="1"/>
        <v>0</v>
      </c>
      <c r="G32" s="8">
        <f t="shared" si="2"/>
        <v>0</v>
      </c>
      <c r="H32" s="29"/>
      <c r="I32" s="178"/>
      <c r="J32" s="40"/>
      <c r="K32" s="44"/>
      <c r="L32" s="45"/>
      <c r="M32" s="7">
        <f t="shared" si="4"/>
        <v>0</v>
      </c>
      <c r="N32" s="24">
        <f t="shared" si="5"/>
        <v>0</v>
      </c>
      <c r="P32" s="242">
        <v>320</v>
      </c>
      <c r="Q32" s="159">
        <v>272</v>
      </c>
      <c r="R32" s="160">
        <f t="shared" si="3"/>
        <v>299</v>
      </c>
      <c r="T32" s="159"/>
      <c r="U32" s="160">
        <f>ROUND(T32*1.1,0)</f>
        <v>0</v>
      </c>
      <c r="X32" s="243">
        <v>640</v>
      </c>
      <c r="Y32" s="244"/>
      <c r="Z32" s="252">
        <v>5859</v>
      </c>
      <c r="AA32" s="247">
        <v>6445</v>
      </c>
      <c r="AB32" s="244"/>
      <c r="AC32" s="254">
        <v>4734</v>
      </c>
      <c r="AD32" s="247">
        <v>5207</v>
      </c>
    </row>
    <row r="33" spans="1:30" ht="15" customHeight="1" thickBot="1" x14ac:dyDescent="0.3">
      <c r="A33" s="335"/>
      <c r="B33" s="343"/>
      <c r="C33" s="316"/>
      <c r="D33" s="317"/>
      <c r="E33" s="32"/>
      <c r="F33" s="7">
        <f t="shared" si="1"/>
        <v>0</v>
      </c>
      <c r="G33" s="8">
        <f t="shared" si="2"/>
        <v>0</v>
      </c>
      <c r="H33" s="29"/>
      <c r="I33" s="178"/>
      <c r="J33" s="40"/>
      <c r="K33" s="44"/>
      <c r="L33" s="32"/>
      <c r="M33" s="7">
        <f t="shared" si="4"/>
        <v>0</v>
      </c>
      <c r="N33" s="24">
        <f t="shared" si="5"/>
        <v>0</v>
      </c>
      <c r="P33" s="242">
        <v>330</v>
      </c>
      <c r="Q33" s="159">
        <v>272</v>
      </c>
      <c r="R33" s="160">
        <f t="shared" si="3"/>
        <v>299</v>
      </c>
      <c r="T33" s="163"/>
      <c r="U33" s="162">
        <f>ROUND(T33*1.1,0)</f>
        <v>0</v>
      </c>
      <c r="X33" s="243">
        <v>660</v>
      </c>
      <c r="Y33" s="244"/>
      <c r="Z33" s="250"/>
      <c r="AA33" s="248">
        <v>0</v>
      </c>
      <c r="AB33" s="244"/>
      <c r="AC33" s="255">
        <v>4947</v>
      </c>
      <c r="AD33" s="248">
        <v>5442</v>
      </c>
    </row>
    <row r="34" spans="1:30" ht="15" customHeight="1" x14ac:dyDescent="0.25">
      <c r="A34" s="335"/>
      <c r="B34" s="343"/>
      <c r="C34" s="316"/>
      <c r="D34" s="317"/>
      <c r="E34" s="32"/>
      <c r="F34" s="7">
        <f t="shared" si="1"/>
        <v>0</v>
      </c>
      <c r="G34" s="8">
        <f t="shared" si="2"/>
        <v>0</v>
      </c>
      <c r="H34" s="29"/>
      <c r="I34" s="178"/>
      <c r="J34" s="40"/>
      <c r="K34" s="44"/>
      <c r="L34" s="32"/>
      <c r="M34" s="7">
        <f t="shared" si="4"/>
        <v>0</v>
      </c>
      <c r="N34" s="24">
        <f t="shared" si="5"/>
        <v>0</v>
      </c>
      <c r="P34" s="242">
        <v>340</v>
      </c>
      <c r="Q34" s="159">
        <v>282</v>
      </c>
      <c r="R34" s="160">
        <f t="shared" si="3"/>
        <v>310</v>
      </c>
      <c r="X34" s="243">
        <v>680</v>
      </c>
      <c r="Y34" s="244"/>
      <c r="Z34" s="250"/>
      <c r="AA34" s="248">
        <v>0</v>
      </c>
      <c r="AB34" s="244"/>
      <c r="AC34" s="255"/>
      <c r="AD34" s="248">
        <v>0</v>
      </c>
    </row>
    <row r="35" spans="1:30" ht="15" customHeight="1" thickBot="1" x14ac:dyDescent="0.3">
      <c r="A35" s="335"/>
      <c r="B35" s="343"/>
      <c r="C35" s="316"/>
      <c r="D35" s="317"/>
      <c r="E35" s="32"/>
      <c r="F35" s="7">
        <f t="shared" si="1"/>
        <v>0</v>
      </c>
      <c r="G35" s="8">
        <f t="shared" si="2"/>
        <v>0</v>
      </c>
      <c r="H35" s="29"/>
      <c r="I35" s="178"/>
      <c r="J35" s="40"/>
      <c r="K35" s="44"/>
      <c r="L35" s="32"/>
      <c r="M35" s="7">
        <f t="shared" si="4"/>
        <v>0</v>
      </c>
      <c r="N35" s="24">
        <f t="shared" si="5"/>
        <v>0</v>
      </c>
      <c r="P35" s="242">
        <v>350</v>
      </c>
      <c r="Q35" s="159">
        <v>282</v>
      </c>
      <c r="R35" s="160">
        <f t="shared" si="3"/>
        <v>310</v>
      </c>
      <c r="X35" s="243">
        <v>700</v>
      </c>
      <c r="Y35" s="244"/>
      <c r="Z35" s="250"/>
      <c r="AA35" s="248">
        <v>0</v>
      </c>
      <c r="AB35" s="244"/>
      <c r="AC35" s="255"/>
      <c r="AD35" s="248">
        <v>0</v>
      </c>
    </row>
    <row r="36" spans="1:30" ht="15" customHeight="1" thickBot="1" x14ac:dyDescent="0.3">
      <c r="A36" s="29"/>
      <c r="B36" s="13"/>
      <c r="C36" s="30"/>
      <c r="D36" s="44"/>
      <c r="E36" s="32"/>
      <c r="F36" s="7">
        <f t="shared" si="1"/>
        <v>0</v>
      </c>
      <c r="G36" s="8">
        <f t="shared" si="2"/>
        <v>0</v>
      </c>
      <c r="H36" s="29"/>
      <c r="I36" s="178"/>
      <c r="J36" s="40"/>
      <c r="K36" s="44"/>
      <c r="L36" s="32"/>
      <c r="M36" s="7">
        <f t="shared" si="4"/>
        <v>0</v>
      </c>
      <c r="N36" s="24">
        <f t="shared" si="5"/>
        <v>0</v>
      </c>
      <c r="P36" s="242">
        <v>360</v>
      </c>
      <c r="Q36" s="159">
        <v>282</v>
      </c>
      <c r="R36" s="160">
        <f t="shared" si="3"/>
        <v>310</v>
      </c>
      <c r="T36" s="164">
        <v>244</v>
      </c>
      <c r="U36" s="158">
        <f>ROUND(T36*1.1,0)</f>
        <v>268</v>
      </c>
      <c r="X36" s="243">
        <v>720</v>
      </c>
      <c r="Y36" s="244"/>
      <c r="Z36" s="251"/>
      <c r="AA36" s="249">
        <v>0</v>
      </c>
      <c r="AB36" s="244"/>
      <c r="AC36" s="256"/>
      <c r="AD36" s="249">
        <v>0</v>
      </c>
    </row>
    <row r="37" spans="1:30" ht="15" customHeight="1" x14ac:dyDescent="0.25">
      <c r="A37" s="29"/>
      <c r="B37" s="13"/>
      <c r="C37" s="30"/>
      <c r="D37" s="44"/>
      <c r="E37" s="32"/>
      <c r="F37" s="7">
        <f t="shared" si="1"/>
        <v>0</v>
      </c>
      <c r="G37" s="8">
        <f t="shared" si="2"/>
        <v>0</v>
      </c>
      <c r="H37" s="29"/>
      <c r="I37" s="178"/>
      <c r="J37" s="40"/>
      <c r="K37" s="44"/>
      <c r="L37" s="32"/>
      <c r="M37" s="7">
        <f t="shared" si="4"/>
        <v>0</v>
      </c>
      <c r="N37" s="24">
        <f t="shared" si="5"/>
        <v>0</v>
      </c>
      <c r="P37" s="242">
        <v>370</v>
      </c>
      <c r="Q37" s="159">
        <v>282</v>
      </c>
      <c r="R37" s="160">
        <f t="shared" si="3"/>
        <v>310</v>
      </c>
      <c r="T37" s="165">
        <v>255</v>
      </c>
      <c r="U37" s="160">
        <f>ROUND(T37*1.1,0)</f>
        <v>281</v>
      </c>
      <c r="X37" s="243">
        <v>740</v>
      </c>
      <c r="Y37" s="244"/>
      <c r="Z37" s="244"/>
      <c r="AA37" s="244"/>
      <c r="AB37" s="244"/>
      <c r="AC37" s="244"/>
      <c r="AD37" s="244"/>
    </row>
    <row r="38" spans="1:30" ht="15" customHeight="1" thickBot="1" x14ac:dyDescent="0.3">
      <c r="A38" s="29"/>
      <c r="B38" s="13"/>
      <c r="C38" s="30"/>
      <c r="D38" s="31"/>
      <c r="E38" s="32"/>
      <c r="F38" s="7">
        <f t="shared" si="1"/>
        <v>0</v>
      </c>
      <c r="G38" s="8">
        <f t="shared" si="2"/>
        <v>0</v>
      </c>
      <c r="H38" s="29"/>
      <c r="I38" s="178"/>
      <c r="J38" s="40"/>
      <c r="K38" s="44"/>
      <c r="L38" s="32"/>
      <c r="M38" s="7">
        <f t="shared" si="4"/>
        <v>0</v>
      </c>
      <c r="N38" s="24">
        <f t="shared" si="5"/>
        <v>0</v>
      </c>
      <c r="P38" s="242">
        <v>380</v>
      </c>
      <c r="Q38" s="159">
        <v>282</v>
      </c>
      <c r="R38" s="160">
        <f t="shared" si="3"/>
        <v>310</v>
      </c>
      <c r="T38" s="159"/>
      <c r="U38" s="160">
        <f>ROUND(T38*1.1,0)</f>
        <v>0</v>
      </c>
      <c r="X38" s="243">
        <v>760</v>
      </c>
      <c r="Y38" s="244"/>
      <c r="Z38" s="244"/>
      <c r="AA38" s="246" t="s">
        <v>251</v>
      </c>
      <c r="AB38" s="244"/>
      <c r="AC38" s="244"/>
      <c r="AD38" s="244"/>
    </row>
    <row r="39" spans="1:30" ht="15" customHeight="1" thickBot="1" x14ac:dyDescent="0.3">
      <c r="A39" s="29"/>
      <c r="B39" s="13"/>
      <c r="C39" s="30"/>
      <c r="D39" s="31"/>
      <c r="E39" s="32"/>
      <c r="F39" s="7">
        <f t="shared" si="1"/>
        <v>0</v>
      </c>
      <c r="G39" s="8">
        <f t="shared" si="2"/>
        <v>0</v>
      </c>
      <c r="H39" s="29"/>
      <c r="I39" s="178"/>
      <c r="J39" s="40"/>
      <c r="K39" s="44"/>
      <c r="L39" s="32"/>
      <c r="M39" s="7">
        <f t="shared" si="4"/>
        <v>0</v>
      </c>
      <c r="N39" s="24">
        <f t="shared" si="5"/>
        <v>0</v>
      </c>
      <c r="P39" s="242">
        <v>390</v>
      </c>
      <c r="Q39" s="159">
        <v>331</v>
      </c>
      <c r="R39" s="160">
        <f t="shared" si="3"/>
        <v>364</v>
      </c>
      <c r="T39" s="163"/>
      <c r="U39" s="162">
        <f>ROUND(T39*1.1,0)</f>
        <v>0</v>
      </c>
      <c r="X39" s="243">
        <v>780</v>
      </c>
      <c r="Y39" s="244"/>
      <c r="Z39" s="252">
        <v>5044</v>
      </c>
      <c r="AA39" s="247">
        <v>5548</v>
      </c>
      <c r="AB39" s="244"/>
      <c r="AC39" s="244"/>
      <c r="AD39" s="244"/>
    </row>
    <row r="40" spans="1:30" ht="15" customHeight="1" x14ac:dyDescent="0.25">
      <c r="A40" s="477" t="s">
        <v>814</v>
      </c>
      <c r="B40" s="478"/>
      <c r="C40" s="478"/>
      <c r="D40" s="478"/>
      <c r="E40" s="479"/>
      <c r="F40" s="7">
        <f t="shared" si="1"/>
        <v>0</v>
      </c>
      <c r="G40" s="8">
        <f t="shared" si="2"/>
        <v>0</v>
      </c>
      <c r="H40" s="29"/>
      <c r="I40" s="178"/>
      <c r="J40" s="40"/>
      <c r="K40" s="44"/>
      <c r="L40" s="32"/>
      <c r="M40" s="7">
        <f t="shared" si="4"/>
        <v>0</v>
      </c>
      <c r="N40" s="24">
        <f t="shared" si="5"/>
        <v>0</v>
      </c>
      <c r="P40" s="242">
        <v>400</v>
      </c>
      <c r="Q40" s="159">
        <v>331</v>
      </c>
      <c r="R40" s="160">
        <f t="shared" si="3"/>
        <v>364</v>
      </c>
      <c r="X40" s="243">
        <v>800</v>
      </c>
      <c r="Y40" s="244"/>
      <c r="Z40" s="250">
        <v>5238</v>
      </c>
      <c r="AA40" s="248">
        <v>5762</v>
      </c>
      <c r="AB40" s="244"/>
      <c r="AC40" s="244"/>
      <c r="AD40" s="244"/>
    </row>
    <row r="41" spans="1:30" ht="15" customHeight="1" thickBot="1" x14ac:dyDescent="0.3">
      <c r="A41" s="480"/>
      <c r="B41" s="481"/>
      <c r="C41" s="481"/>
      <c r="D41" s="481"/>
      <c r="E41" s="482"/>
      <c r="F41" s="7">
        <f t="shared" si="1"/>
        <v>0</v>
      </c>
      <c r="G41" s="8">
        <f t="shared" si="2"/>
        <v>0</v>
      </c>
      <c r="H41" s="29"/>
      <c r="I41" s="178"/>
      <c r="J41" s="40"/>
      <c r="K41" s="44"/>
      <c r="L41" s="32"/>
      <c r="M41" s="7">
        <f t="shared" si="4"/>
        <v>0</v>
      </c>
      <c r="N41" s="24">
        <f t="shared" si="5"/>
        <v>0</v>
      </c>
      <c r="P41" s="242">
        <v>410</v>
      </c>
      <c r="Q41" s="159">
        <v>325</v>
      </c>
      <c r="R41" s="160">
        <f t="shared" si="3"/>
        <v>358</v>
      </c>
      <c r="X41" s="243">
        <v>820</v>
      </c>
      <c r="Y41" s="244"/>
      <c r="Z41" s="250">
        <v>5238</v>
      </c>
      <c r="AA41" s="248">
        <v>5762</v>
      </c>
      <c r="AB41" s="244"/>
      <c r="AC41" s="244"/>
      <c r="AD41" s="244"/>
    </row>
    <row r="42" spans="1:30" ht="15" customHeight="1" x14ac:dyDescent="0.25">
      <c r="A42" s="314">
        <v>7150276</v>
      </c>
      <c r="B42" s="315"/>
      <c r="C42" s="318" t="s">
        <v>845</v>
      </c>
      <c r="D42" s="319">
        <v>578</v>
      </c>
      <c r="E42" s="12">
        <v>72</v>
      </c>
      <c r="F42" s="7">
        <f t="shared" si="1"/>
        <v>0</v>
      </c>
      <c r="G42" s="8">
        <f t="shared" si="2"/>
        <v>0</v>
      </c>
      <c r="H42" s="29"/>
      <c r="I42" s="178"/>
      <c r="J42" s="40"/>
      <c r="K42" s="44"/>
      <c r="L42" s="32"/>
      <c r="M42" s="7">
        <f t="shared" si="4"/>
        <v>0</v>
      </c>
      <c r="N42" s="24">
        <f t="shared" si="5"/>
        <v>0</v>
      </c>
      <c r="P42" s="242">
        <v>420</v>
      </c>
      <c r="Q42" s="159">
        <v>325</v>
      </c>
      <c r="R42" s="160">
        <f t="shared" si="3"/>
        <v>358</v>
      </c>
      <c r="T42" s="157">
        <v>232</v>
      </c>
      <c r="U42" s="158">
        <f t="shared" ref="U42:U48" si="6">ROUND(T42*1.1,0)</f>
        <v>255</v>
      </c>
      <c r="X42" s="243">
        <v>840</v>
      </c>
      <c r="Y42" s="244"/>
      <c r="Z42" s="250"/>
      <c r="AA42" s="248">
        <v>0</v>
      </c>
      <c r="AB42" s="244"/>
      <c r="AC42" s="244"/>
      <c r="AD42" s="244"/>
    </row>
    <row r="43" spans="1:30" ht="15" customHeight="1" x14ac:dyDescent="0.25">
      <c r="A43" s="314">
        <v>7150280</v>
      </c>
      <c r="B43" s="315"/>
      <c r="C43" s="318" t="s">
        <v>846</v>
      </c>
      <c r="D43" s="319">
        <v>602</v>
      </c>
      <c r="E43" s="32">
        <v>80</v>
      </c>
      <c r="F43" s="7">
        <f t="shared" si="1"/>
        <v>0</v>
      </c>
      <c r="G43" s="8">
        <f t="shared" si="2"/>
        <v>0</v>
      </c>
      <c r="H43" s="29"/>
      <c r="I43" s="178"/>
      <c r="J43" s="40"/>
      <c r="K43" s="44"/>
      <c r="L43" s="32"/>
      <c r="M43" s="7">
        <f t="shared" si="4"/>
        <v>0</v>
      </c>
      <c r="N43" s="24">
        <f t="shared" si="5"/>
        <v>0</v>
      </c>
      <c r="P43" s="242">
        <v>430</v>
      </c>
      <c r="Q43" s="159">
        <v>336</v>
      </c>
      <c r="R43" s="160">
        <f t="shared" si="3"/>
        <v>370</v>
      </c>
      <c r="T43" s="159">
        <v>232</v>
      </c>
      <c r="U43" s="160">
        <f t="shared" si="6"/>
        <v>255</v>
      </c>
      <c r="X43" s="243">
        <v>860</v>
      </c>
      <c r="Y43" s="244"/>
      <c r="Z43" s="250"/>
      <c r="AA43" s="248">
        <v>0</v>
      </c>
      <c r="AB43" s="244"/>
      <c r="AC43" s="244"/>
      <c r="AD43" s="244"/>
    </row>
    <row r="44" spans="1:30" ht="15" customHeight="1" thickBot="1" x14ac:dyDescent="0.3">
      <c r="A44" s="335"/>
      <c r="B44" s="343"/>
      <c r="C44" s="316"/>
      <c r="D44" s="322"/>
      <c r="E44" s="32"/>
      <c r="F44" s="7">
        <f t="shared" si="1"/>
        <v>0</v>
      </c>
      <c r="G44" s="8">
        <f t="shared" si="2"/>
        <v>0</v>
      </c>
      <c r="H44" s="29"/>
      <c r="I44" s="178"/>
      <c r="J44" s="40"/>
      <c r="K44" s="44"/>
      <c r="L44" s="32"/>
      <c r="M44" s="7">
        <f t="shared" si="4"/>
        <v>0</v>
      </c>
      <c r="N44" s="24">
        <f t="shared" si="5"/>
        <v>0</v>
      </c>
      <c r="P44" s="242">
        <v>440</v>
      </c>
      <c r="Q44" s="159">
        <v>336</v>
      </c>
      <c r="R44" s="160">
        <f t="shared" si="3"/>
        <v>370</v>
      </c>
      <c r="T44" s="159">
        <v>232</v>
      </c>
      <c r="U44" s="160">
        <f t="shared" si="6"/>
        <v>255</v>
      </c>
      <c r="X44" s="243">
        <v>880</v>
      </c>
      <c r="Y44" s="244"/>
      <c r="Z44" s="251"/>
      <c r="AA44" s="249">
        <v>0</v>
      </c>
      <c r="AB44" s="244"/>
      <c r="AC44" s="244"/>
      <c r="AD44" s="244"/>
    </row>
    <row r="45" spans="1:30" ht="15" customHeight="1" x14ac:dyDescent="0.25">
      <c r="A45" s="29"/>
      <c r="B45" s="13"/>
      <c r="C45" s="30"/>
      <c r="D45" s="31"/>
      <c r="E45" s="32"/>
      <c r="F45" s="7">
        <f t="shared" si="1"/>
        <v>0</v>
      </c>
      <c r="G45" s="8">
        <f t="shared" si="2"/>
        <v>0</v>
      </c>
      <c r="H45" s="29"/>
      <c r="I45" s="178"/>
      <c r="J45" s="40"/>
      <c r="K45" s="44"/>
      <c r="L45" s="32"/>
      <c r="M45" s="7">
        <f t="shared" si="4"/>
        <v>0</v>
      </c>
      <c r="N45" s="24">
        <f t="shared" si="5"/>
        <v>0</v>
      </c>
      <c r="P45" s="242">
        <v>450</v>
      </c>
      <c r="Q45" s="159">
        <v>361</v>
      </c>
      <c r="R45" s="160">
        <f t="shared" si="3"/>
        <v>397</v>
      </c>
      <c r="T45" s="159">
        <v>243</v>
      </c>
      <c r="U45" s="160">
        <f t="shared" si="6"/>
        <v>267</v>
      </c>
      <c r="X45" s="243">
        <v>900</v>
      </c>
      <c r="Y45" s="244"/>
      <c r="Z45" s="244"/>
      <c r="AA45" s="244"/>
      <c r="AB45" s="244"/>
      <c r="AC45" s="244"/>
      <c r="AD45" s="244"/>
    </row>
    <row r="46" spans="1:30" ht="15" customHeight="1" x14ac:dyDescent="0.25">
      <c r="A46" s="29"/>
      <c r="B46" s="13"/>
      <c r="C46" s="30"/>
      <c r="D46" s="44"/>
      <c r="E46" s="32"/>
      <c r="F46" s="7">
        <f t="shared" si="1"/>
        <v>0</v>
      </c>
      <c r="G46" s="8">
        <f t="shared" si="2"/>
        <v>0</v>
      </c>
      <c r="H46" s="29"/>
      <c r="I46" s="178"/>
      <c r="J46" s="40"/>
      <c r="K46" s="44"/>
      <c r="L46" s="32"/>
      <c r="M46" s="7">
        <f t="shared" si="4"/>
        <v>0</v>
      </c>
      <c r="N46" s="24">
        <f t="shared" si="5"/>
        <v>0</v>
      </c>
      <c r="P46" s="242">
        <v>460</v>
      </c>
      <c r="Q46" s="159">
        <v>361</v>
      </c>
      <c r="R46" s="160">
        <f t="shared" si="3"/>
        <v>397</v>
      </c>
      <c r="T46" s="159">
        <v>243</v>
      </c>
      <c r="U46" s="160">
        <f t="shared" si="6"/>
        <v>267</v>
      </c>
      <c r="X46" s="243">
        <v>920</v>
      </c>
      <c r="Y46" s="244"/>
      <c r="Z46" s="244"/>
      <c r="AA46" s="244"/>
      <c r="AB46" s="244"/>
      <c r="AC46" s="244"/>
      <c r="AD46" s="244"/>
    </row>
    <row r="47" spans="1:30" ht="15" customHeight="1" thickBot="1" x14ac:dyDescent="0.3">
      <c r="A47" s="29"/>
      <c r="B47" s="13"/>
      <c r="C47" s="30"/>
      <c r="D47" s="44"/>
      <c r="E47" s="32"/>
      <c r="F47" s="7">
        <f t="shared" si="1"/>
        <v>0</v>
      </c>
      <c r="G47" s="8">
        <f t="shared" si="2"/>
        <v>0</v>
      </c>
      <c r="H47" s="29"/>
      <c r="I47" s="178"/>
      <c r="J47" s="40"/>
      <c r="K47" s="44"/>
      <c r="L47" s="32"/>
      <c r="M47" s="7">
        <f t="shared" si="4"/>
        <v>0</v>
      </c>
      <c r="N47" s="24">
        <f t="shared" si="5"/>
        <v>0</v>
      </c>
      <c r="P47" s="242">
        <v>470</v>
      </c>
      <c r="Q47" s="159">
        <v>362</v>
      </c>
      <c r="R47" s="160">
        <f t="shared" si="3"/>
        <v>398</v>
      </c>
      <c r="T47" s="159"/>
      <c r="U47" s="160">
        <f t="shared" si="6"/>
        <v>0</v>
      </c>
      <c r="X47" s="243">
        <v>940</v>
      </c>
      <c r="Y47" s="244"/>
      <c r="Z47" s="244"/>
      <c r="AA47" s="246" t="s">
        <v>251</v>
      </c>
      <c r="AB47" s="244"/>
      <c r="AC47" s="244"/>
      <c r="AD47" s="244"/>
    </row>
    <row r="48" spans="1:30" ht="15" customHeight="1" thickBot="1" x14ac:dyDescent="0.3">
      <c r="A48" s="29"/>
      <c r="B48" s="13"/>
      <c r="C48" s="30"/>
      <c r="D48" s="44"/>
      <c r="E48" s="32"/>
      <c r="F48" s="7">
        <f t="shared" si="1"/>
        <v>0</v>
      </c>
      <c r="G48" s="8">
        <f t="shared" si="2"/>
        <v>0</v>
      </c>
      <c r="H48" s="29"/>
      <c r="I48" s="178"/>
      <c r="J48" s="40"/>
      <c r="K48" s="44"/>
      <c r="L48" s="32"/>
      <c r="M48" s="7">
        <f t="shared" si="4"/>
        <v>0</v>
      </c>
      <c r="N48" s="24">
        <f t="shared" si="5"/>
        <v>0</v>
      </c>
      <c r="P48" s="242">
        <v>480</v>
      </c>
      <c r="Q48" s="159">
        <v>362</v>
      </c>
      <c r="R48" s="160">
        <f t="shared" si="3"/>
        <v>398</v>
      </c>
      <c r="T48" s="163"/>
      <c r="U48" s="162">
        <f t="shared" si="6"/>
        <v>0</v>
      </c>
      <c r="X48" s="243">
        <v>960</v>
      </c>
      <c r="Y48" s="244"/>
      <c r="Z48" s="252">
        <v>5626</v>
      </c>
      <c r="AA48" s="247">
        <v>6189</v>
      </c>
      <c r="AB48" s="244"/>
      <c r="AC48" s="244"/>
      <c r="AD48" s="244"/>
    </row>
    <row r="49" spans="1:27" ht="15" customHeight="1" x14ac:dyDescent="0.25">
      <c r="A49" s="29"/>
      <c r="B49" s="13"/>
      <c r="C49" s="30"/>
      <c r="D49" s="44"/>
      <c r="E49" s="32"/>
      <c r="F49" s="7">
        <f t="shared" si="1"/>
        <v>0</v>
      </c>
      <c r="G49" s="8">
        <f t="shared" si="2"/>
        <v>0</v>
      </c>
      <c r="H49" s="29"/>
      <c r="I49" s="178"/>
      <c r="J49" s="40"/>
      <c r="K49" s="44"/>
      <c r="L49" s="32"/>
      <c r="M49" s="7">
        <f t="shared" si="4"/>
        <v>0</v>
      </c>
      <c r="N49" s="24">
        <f t="shared" si="5"/>
        <v>0</v>
      </c>
      <c r="P49" s="242">
        <v>490</v>
      </c>
      <c r="Q49" s="159">
        <v>375</v>
      </c>
      <c r="R49" s="160">
        <f t="shared" si="3"/>
        <v>413</v>
      </c>
      <c r="X49" s="243">
        <v>980</v>
      </c>
      <c r="Y49" s="244"/>
      <c r="Z49" s="250">
        <v>5820</v>
      </c>
      <c r="AA49" s="248">
        <v>6402</v>
      </c>
    </row>
    <row r="50" spans="1:27" ht="15" customHeight="1" thickBot="1" x14ac:dyDescent="0.3">
      <c r="A50" s="29"/>
      <c r="B50" s="13"/>
      <c r="C50" s="30"/>
      <c r="D50" s="44"/>
      <c r="E50" s="32"/>
      <c r="F50" s="7">
        <f t="shared" si="1"/>
        <v>0</v>
      </c>
      <c r="G50" s="8">
        <f t="shared" si="2"/>
        <v>0</v>
      </c>
      <c r="H50" s="29"/>
      <c r="I50" s="13"/>
      <c r="J50" s="30"/>
      <c r="K50" s="31"/>
      <c r="L50" s="32"/>
      <c r="M50" s="7">
        <f t="shared" si="4"/>
        <v>0</v>
      </c>
      <c r="N50" s="24">
        <f t="shared" si="5"/>
        <v>0</v>
      </c>
      <c r="P50" s="242">
        <v>500</v>
      </c>
      <c r="Q50" s="159">
        <v>375</v>
      </c>
      <c r="R50" s="160">
        <f t="shared" si="3"/>
        <v>413</v>
      </c>
      <c r="X50" s="243">
        <v>1000</v>
      </c>
      <c r="Y50" s="244"/>
      <c r="Z50" s="250"/>
      <c r="AA50" s="248">
        <v>0</v>
      </c>
    </row>
    <row r="51" spans="1:27" ht="15" customHeight="1" x14ac:dyDescent="0.25">
      <c r="A51" s="29"/>
      <c r="B51" s="13"/>
      <c r="C51" s="30"/>
      <c r="D51" s="31"/>
      <c r="E51" s="32"/>
      <c r="F51" s="7">
        <f t="shared" si="1"/>
        <v>0</v>
      </c>
      <c r="G51" s="8">
        <f t="shared" si="2"/>
        <v>0</v>
      </c>
      <c r="H51" s="29"/>
      <c r="I51" s="178"/>
      <c r="J51" s="40"/>
      <c r="K51" s="44"/>
      <c r="L51" s="32"/>
      <c r="M51" s="7">
        <f t="shared" si="4"/>
        <v>0</v>
      </c>
      <c r="N51" s="24">
        <f t="shared" si="5"/>
        <v>0</v>
      </c>
      <c r="P51" s="242">
        <v>510</v>
      </c>
      <c r="Q51" s="159"/>
      <c r="R51" s="160">
        <f t="shared" si="3"/>
        <v>0</v>
      </c>
      <c r="T51" s="157">
        <v>292</v>
      </c>
      <c r="U51" s="158">
        <f t="shared" ref="U51:U56" si="7">ROUND(T51*1.1,0)</f>
        <v>321</v>
      </c>
      <c r="X51" s="243">
        <v>1020</v>
      </c>
      <c r="Y51" s="244"/>
      <c r="Z51" s="250"/>
      <c r="AA51" s="248">
        <v>0</v>
      </c>
    </row>
    <row r="52" spans="1:27" ht="15" customHeight="1" x14ac:dyDescent="0.25">
      <c r="A52" s="29"/>
      <c r="B52" s="13"/>
      <c r="C52" s="30"/>
      <c r="D52" s="31"/>
      <c r="E52" s="32"/>
      <c r="F52" s="7">
        <f t="shared" si="1"/>
        <v>0</v>
      </c>
      <c r="G52" s="8">
        <f t="shared" si="2"/>
        <v>0</v>
      </c>
      <c r="H52" s="29"/>
      <c r="I52" s="178"/>
      <c r="J52" s="40"/>
      <c r="K52" s="44"/>
      <c r="L52" s="32"/>
      <c r="M52" s="7">
        <f t="shared" si="4"/>
        <v>0</v>
      </c>
      <c r="N52" s="24">
        <f t="shared" si="5"/>
        <v>0</v>
      </c>
      <c r="P52" s="242">
        <v>520</v>
      </c>
      <c r="Q52" s="159"/>
      <c r="R52" s="160">
        <f t="shared" si="3"/>
        <v>0</v>
      </c>
      <c r="T52" s="159">
        <v>292</v>
      </c>
      <c r="U52" s="160">
        <f t="shared" si="7"/>
        <v>321</v>
      </c>
      <c r="X52" s="243">
        <v>1040</v>
      </c>
      <c r="Y52" s="244"/>
      <c r="Z52" s="250"/>
      <c r="AA52" s="248">
        <v>0</v>
      </c>
    </row>
    <row r="53" spans="1:27" ht="15" customHeight="1" thickBot="1" x14ac:dyDescent="0.3">
      <c r="A53" s="29"/>
      <c r="B53" s="13"/>
      <c r="C53" s="30"/>
      <c r="D53" s="31"/>
      <c r="E53" s="32"/>
      <c r="F53" s="7">
        <f t="shared" si="1"/>
        <v>0</v>
      </c>
      <c r="G53" s="8">
        <f t="shared" si="2"/>
        <v>0</v>
      </c>
      <c r="H53" s="29"/>
      <c r="I53" s="178"/>
      <c r="J53" s="40"/>
      <c r="K53" s="44"/>
      <c r="L53" s="32"/>
      <c r="M53" s="7">
        <f t="shared" si="4"/>
        <v>0</v>
      </c>
      <c r="N53" s="24">
        <f t="shared" si="5"/>
        <v>0</v>
      </c>
      <c r="P53" s="242">
        <v>530</v>
      </c>
      <c r="Q53" s="159"/>
      <c r="R53" s="160">
        <f t="shared" si="3"/>
        <v>0</v>
      </c>
      <c r="T53" s="159">
        <v>302</v>
      </c>
      <c r="U53" s="160">
        <f t="shared" si="7"/>
        <v>332</v>
      </c>
      <c r="X53" s="243">
        <v>1060</v>
      </c>
      <c r="Y53" s="244"/>
      <c r="Z53" s="251"/>
      <c r="AA53" s="249">
        <v>0</v>
      </c>
    </row>
    <row r="54" spans="1:27" ht="15" customHeight="1" x14ac:dyDescent="0.25">
      <c r="A54" s="29"/>
      <c r="B54" s="13"/>
      <c r="C54" s="30"/>
      <c r="D54" s="31"/>
      <c r="E54" s="32"/>
      <c r="F54" s="7">
        <f t="shared" si="1"/>
        <v>0</v>
      </c>
      <c r="G54" s="8">
        <f t="shared" si="2"/>
        <v>0</v>
      </c>
      <c r="H54" s="29"/>
      <c r="I54" s="178"/>
      <c r="J54" s="40"/>
      <c r="K54" s="44"/>
      <c r="L54" s="32"/>
      <c r="M54" s="7">
        <f t="shared" si="4"/>
        <v>0</v>
      </c>
      <c r="N54" s="24">
        <f t="shared" si="5"/>
        <v>0</v>
      </c>
      <c r="P54" s="242">
        <v>540</v>
      </c>
      <c r="Q54" s="159"/>
      <c r="R54" s="160">
        <f t="shared" si="3"/>
        <v>0</v>
      </c>
      <c r="T54" s="159">
        <v>302</v>
      </c>
      <c r="U54" s="160">
        <f t="shared" si="7"/>
        <v>332</v>
      </c>
      <c r="X54" s="243">
        <v>1080</v>
      </c>
      <c r="Y54" s="244"/>
      <c r="Z54" s="244"/>
      <c r="AA54" s="244"/>
    </row>
    <row r="55" spans="1:27" ht="15" customHeight="1" x14ac:dyDescent="0.25">
      <c r="A55" s="29"/>
      <c r="B55" s="13"/>
      <c r="C55" s="30"/>
      <c r="D55" s="31"/>
      <c r="E55" s="32"/>
      <c r="F55" s="7">
        <f t="shared" si="1"/>
        <v>0</v>
      </c>
      <c r="G55" s="8">
        <f t="shared" si="2"/>
        <v>0</v>
      </c>
      <c r="H55" s="29"/>
      <c r="I55" s="13"/>
      <c r="J55" s="30"/>
      <c r="K55" s="31"/>
      <c r="L55" s="32"/>
      <c r="M55" s="7">
        <f t="shared" si="4"/>
        <v>0</v>
      </c>
      <c r="N55" s="24">
        <f t="shared" si="5"/>
        <v>0</v>
      </c>
      <c r="P55" s="242">
        <v>550</v>
      </c>
      <c r="Q55" s="159"/>
      <c r="R55" s="160">
        <f t="shared" si="3"/>
        <v>0</v>
      </c>
      <c r="T55" s="159"/>
      <c r="U55" s="160">
        <f t="shared" si="7"/>
        <v>0</v>
      </c>
      <c r="X55" s="243">
        <v>1100</v>
      </c>
      <c r="Y55" s="244"/>
      <c r="Z55" s="244"/>
      <c r="AA55" s="244"/>
    </row>
    <row r="56" spans="1:27" ht="15" customHeight="1" thickBot="1" x14ac:dyDescent="0.3">
      <c r="A56" s="29"/>
      <c r="B56" s="13"/>
      <c r="C56" s="30"/>
      <c r="D56" s="31"/>
      <c r="E56" s="32"/>
      <c r="F56" s="7">
        <f t="shared" si="1"/>
        <v>0</v>
      </c>
      <c r="G56" s="8">
        <f t="shared" si="2"/>
        <v>0</v>
      </c>
      <c r="H56" s="29"/>
      <c r="I56" s="178"/>
      <c r="J56" s="40"/>
      <c r="K56" s="44"/>
      <c r="L56" s="32"/>
      <c r="M56" s="7">
        <f t="shared" si="4"/>
        <v>0</v>
      </c>
      <c r="N56" s="24">
        <f t="shared" si="5"/>
        <v>0</v>
      </c>
      <c r="P56" s="242">
        <v>560</v>
      </c>
      <c r="Q56" s="159"/>
      <c r="R56" s="160">
        <f t="shared" si="3"/>
        <v>0</v>
      </c>
      <c r="T56" s="163"/>
      <c r="U56" s="162">
        <f t="shared" si="7"/>
        <v>0</v>
      </c>
      <c r="X56" s="243">
        <v>1120</v>
      </c>
      <c r="Y56" s="244"/>
      <c r="Z56" s="244"/>
      <c r="AA56" s="244"/>
    </row>
    <row r="57" spans="1:27" ht="15" customHeight="1" thickBot="1" x14ac:dyDescent="0.3">
      <c r="A57" s="29"/>
      <c r="B57" s="13"/>
      <c r="C57" s="30"/>
      <c r="D57" s="31"/>
      <c r="E57" s="32"/>
      <c r="F57" s="7">
        <f t="shared" si="1"/>
        <v>0</v>
      </c>
      <c r="G57" s="8">
        <f t="shared" si="2"/>
        <v>0</v>
      </c>
      <c r="H57" s="29"/>
      <c r="I57" s="178"/>
      <c r="J57" s="40"/>
      <c r="K57" s="44"/>
      <c r="L57" s="32"/>
      <c r="M57" s="7">
        <f t="shared" si="4"/>
        <v>0</v>
      </c>
      <c r="N57" s="24">
        <f t="shared" si="5"/>
        <v>0</v>
      </c>
      <c r="P57" s="242">
        <v>570</v>
      </c>
      <c r="Q57" s="161"/>
      <c r="R57" s="162">
        <f t="shared" si="3"/>
        <v>0</v>
      </c>
      <c r="X57" s="243">
        <v>1140</v>
      </c>
      <c r="Y57" s="244"/>
      <c r="Z57" s="244"/>
      <c r="AA57" s="244"/>
    </row>
    <row r="58" spans="1:27" ht="15" customHeight="1" x14ac:dyDescent="0.25">
      <c r="A58" s="29"/>
      <c r="B58" s="13"/>
      <c r="C58" s="30"/>
      <c r="D58" s="31"/>
      <c r="E58" s="32"/>
      <c r="F58" s="7">
        <f t="shared" si="1"/>
        <v>0</v>
      </c>
      <c r="G58" s="8">
        <f t="shared" si="2"/>
        <v>0</v>
      </c>
      <c r="H58" s="29"/>
      <c r="I58" s="178"/>
      <c r="J58" s="40"/>
      <c r="K58" s="44"/>
      <c r="L58" s="32"/>
      <c r="M58" s="7">
        <f t="shared" si="4"/>
        <v>0</v>
      </c>
      <c r="N58" s="24">
        <f t="shared" si="5"/>
        <v>0</v>
      </c>
      <c r="P58" s="242">
        <v>580</v>
      </c>
      <c r="X58" s="243">
        <v>1160</v>
      </c>
      <c r="Y58" s="244"/>
      <c r="Z58" s="244"/>
      <c r="AA58" s="244"/>
    </row>
    <row r="59" spans="1:27" ht="15" customHeight="1" thickBot="1" x14ac:dyDescent="0.3">
      <c r="A59" s="29"/>
      <c r="B59" s="13"/>
      <c r="C59" s="30"/>
      <c r="D59" s="31"/>
      <c r="E59" s="32"/>
      <c r="F59" s="7">
        <f t="shared" si="1"/>
        <v>0</v>
      </c>
      <c r="G59" s="8">
        <f t="shared" si="2"/>
        <v>0</v>
      </c>
      <c r="H59" s="29"/>
      <c r="I59" s="178"/>
      <c r="J59" s="40"/>
      <c r="K59" s="44"/>
      <c r="L59" s="32"/>
      <c r="M59" s="7">
        <f t="shared" si="4"/>
        <v>0</v>
      </c>
      <c r="N59" s="24">
        <f t="shared" si="5"/>
        <v>0</v>
      </c>
      <c r="P59" s="242">
        <v>590</v>
      </c>
      <c r="X59" s="243">
        <v>1180</v>
      </c>
      <c r="Y59" s="244"/>
      <c r="Z59" s="244"/>
      <c r="AA59" s="244"/>
    </row>
    <row r="60" spans="1:27" ht="15" customHeight="1" x14ac:dyDescent="0.25">
      <c r="A60" s="29"/>
      <c r="B60" s="13"/>
      <c r="C60" s="30"/>
      <c r="D60" s="31"/>
      <c r="E60" s="32"/>
      <c r="F60" s="7">
        <f t="shared" si="1"/>
        <v>0</v>
      </c>
      <c r="G60" s="8">
        <f t="shared" si="2"/>
        <v>0</v>
      </c>
      <c r="H60" s="29"/>
      <c r="I60" s="178"/>
      <c r="J60" s="40"/>
      <c r="K60" s="44"/>
      <c r="L60" s="32"/>
      <c r="M60" s="7">
        <f t="shared" si="4"/>
        <v>0</v>
      </c>
      <c r="N60" s="24">
        <f t="shared" si="5"/>
        <v>0</v>
      </c>
      <c r="P60" s="242">
        <v>600</v>
      </c>
      <c r="Q60" s="157">
        <v>260</v>
      </c>
      <c r="R60" s="158">
        <f t="shared" ref="R60:R66" si="8">ROUND(Q60*1.1,0)</f>
        <v>286</v>
      </c>
      <c r="T60" s="157">
        <v>305</v>
      </c>
      <c r="U60" s="158">
        <f t="shared" ref="U60:U66" si="9">ROUND(T60*1.1,0)</f>
        <v>336</v>
      </c>
      <c r="X60" s="243">
        <v>1200</v>
      </c>
      <c r="Y60" s="244"/>
      <c r="Z60" s="244"/>
      <c r="AA60" s="244"/>
    </row>
    <row r="61" spans="1:27" x14ac:dyDescent="0.25">
      <c r="A61" s="29"/>
      <c r="B61" s="13"/>
      <c r="C61" s="30"/>
      <c r="D61" s="31"/>
      <c r="E61" s="32"/>
      <c r="F61" s="7">
        <f t="shared" si="1"/>
        <v>0</v>
      </c>
      <c r="G61" s="8">
        <f t="shared" si="2"/>
        <v>0</v>
      </c>
      <c r="H61" s="29"/>
      <c r="I61" s="178"/>
      <c r="J61" s="40"/>
      <c r="K61" s="44"/>
      <c r="L61" s="32"/>
      <c r="M61" s="7">
        <f t="shared" si="4"/>
        <v>0</v>
      </c>
      <c r="N61" s="24">
        <f t="shared" si="5"/>
        <v>0</v>
      </c>
      <c r="P61" s="242">
        <v>610</v>
      </c>
      <c r="Q61" s="159">
        <v>260</v>
      </c>
      <c r="R61" s="160">
        <f t="shared" si="8"/>
        <v>286</v>
      </c>
      <c r="T61" s="159">
        <v>290</v>
      </c>
      <c r="U61" s="160">
        <f t="shared" si="9"/>
        <v>319</v>
      </c>
      <c r="X61" s="243">
        <v>1220</v>
      </c>
      <c r="Y61" s="244"/>
      <c r="Z61" s="244"/>
      <c r="AA61" s="244"/>
    </row>
    <row r="62" spans="1:27" ht="15.75" customHeight="1" x14ac:dyDescent="0.25">
      <c r="A62" s="29"/>
      <c r="B62" s="13"/>
      <c r="C62" s="30"/>
      <c r="D62" s="31"/>
      <c r="E62" s="32"/>
      <c r="F62" s="7">
        <f t="shared" si="1"/>
        <v>0</v>
      </c>
      <c r="G62" s="8">
        <f t="shared" si="2"/>
        <v>0</v>
      </c>
      <c r="H62" s="29"/>
      <c r="I62" s="178"/>
      <c r="J62" s="40"/>
      <c r="K62" s="44"/>
      <c r="L62" s="32"/>
      <c r="M62" s="7">
        <f t="shared" si="4"/>
        <v>0</v>
      </c>
      <c r="N62" s="24">
        <f t="shared" si="5"/>
        <v>0</v>
      </c>
      <c r="P62" s="242">
        <v>620</v>
      </c>
      <c r="Q62" s="159">
        <v>270</v>
      </c>
      <c r="R62" s="160">
        <f t="shared" si="8"/>
        <v>297</v>
      </c>
      <c r="T62" s="159">
        <v>300</v>
      </c>
      <c r="U62" s="160">
        <f t="shared" si="9"/>
        <v>330</v>
      </c>
      <c r="X62" s="243">
        <v>1240</v>
      </c>
      <c r="Y62" s="244"/>
      <c r="Z62" s="244"/>
      <c r="AA62" s="244"/>
    </row>
    <row r="63" spans="1:27" ht="15.75" customHeight="1" x14ac:dyDescent="0.25">
      <c r="A63" s="29"/>
      <c r="B63" s="13"/>
      <c r="C63" s="30"/>
      <c r="D63" s="44"/>
      <c r="E63" s="32"/>
      <c r="F63" s="7">
        <f t="shared" si="1"/>
        <v>0</v>
      </c>
      <c r="G63" s="8">
        <f t="shared" si="2"/>
        <v>0</v>
      </c>
      <c r="H63" s="29"/>
      <c r="I63" s="178"/>
      <c r="J63" s="40"/>
      <c r="K63" s="44"/>
      <c r="L63" s="32"/>
      <c r="M63" s="7">
        <f t="shared" si="4"/>
        <v>0</v>
      </c>
      <c r="N63" s="24">
        <f t="shared" si="5"/>
        <v>0</v>
      </c>
      <c r="P63" s="242">
        <v>630</v>
      </c>
      <c r="Q63" s="159">
        <v>270</v>
      </c>
      <c r="R63" s="160">
        <f t="shared" si="8"/>
        <v>297</v>
      </c>
      <c r="T63" s="159">
        <v>354</v>
      </c>
      <c r="U63" s="160">
        <f t="shared" si="9"/>
        <v>389</v>
      </c>
      <c r="X63" s="243">
        <v>1260</v>
      </c>
      <c r="Y63" s="244"/>
      <c r="Z63" s="244"/>
      <c r="AA63" s="244"/>
    </row>
    <row r="64" spans="1:27" x14ac:dyDescent="0.25">
      <c r="A64" s="29"/>
      <c r="B64" s="13"/>
      <c r="C64" s="30"/>
      <c r="D64" s="31"/>
      <c r="E64" s="32"/>
      <c r="F64" s="7">
        <f t="shared" si="1"/>
        <v>0</v>
      </c>
      <c r="G64" s="8">
        <f t="shared" si="2"/>
        <v>0</v>
      </c>
      <c r="H64" s="29"/>
      <c r="I64" s="178"/>
      <c r="J64" s="40"/>
      <c r="K64" s="44"/>
      <c r="L64" s="32"/>
      <c r="M64" s="7">
        <f t="shared" si="4"/>
        <v>0</v>
      </c>
      <c r="N64" s="24">
        <f t="shared" si="5"/>
        <v>0</v>
      </c>
      <c r="P64" s="242">
        <v>640</v>
      </c>
      <c r="Q64" s="159"/>
      <c r="R64" s="160">
        <f t="shared" si="8"/>
        <v>0</v>
      </c>
      <c r="T64" s="159">
        <v>393</v>
      </c>
      <c r="U64" s="160">
        <f t="shared" si="9"/>
        <v>432</v>
      </c>
      <c r="X64" s="243">
        <v>1280</v>
      </c>
      <c r="Y64" s="244"/>
      <c r="Z64" s="244"/>
      <c r="AA64" s="244"/>
    </row>
    <row r="65" spans="1:24" x14ac:dyDescent="0.25">
      <c r="A65" s="29"/>
      <c r="B65" s="13"/>
      <c r="C65" s="30"/>
      <c r="D65" s="31"/>
      <c r="E65" s="32"/>
      <c r="F65" s="7">
        <f t="shared" si="1"/>
        <v>0</v>
      </c>
      <c r="G65" s="8">
        <f t="shared" si="2"/>
        <v>0</v>
      </c>
      <c r="H65" s="29"/>
      <c r="I65" s="178"/>
      <c r="J65" s="40"/>
      <c r="K65" s="44"/>
      <c r="L65" s="32"/>
      <c r="M65" s="7">
        <f t="shared" si="4"/>
        <v>0</v>
      </c>
      <c r="N65" s="24">
        <f t="shared" si="5"/>
        <v>0</v>
      </c>
      <c r="P65" s="242">
        <v>650</v>
      </c>
      <c r="Q65" s="159"/>
      <c r="R65" s="160">
        <f t="shared" si="8"/>
        <v>0</v>
      </c>
      <c r="T65" s="159"/>
      <c r="U65" s="160">
        <f t="shared" si="9"/>
        <v>0</v>
      </c>
      <c r="X65" s="243">
        <v>1300</v>
      </c>
    </row>
    <row r="66" spans="1:24" ht="16.5" thickBot="1" x14ac:dyDescent="0.3">
      <c r="A66" s="29"/>
      <c r="B66" s="13"/>
      <c r="C66" s="30"/>
      <c r="D66" s="31"/>
      <c r="E66" s="32"/>
      <c r="F66" s="7">
        <f>D66*B66</f>
        <v>0</v>
      </c>
      <c r="G66" s="8">
        <f>E66*B66</f>
        <v>0</v>
      </c>
      <c r="H66" s="29"/>
      <c r="I66" s="13"/>
      <c r="J66" s="30"/>
      <c r="K66" s="31"/>
      <c r="L66" s="32"/>
      <c r="M66" s="7">
        <f t="shared" si="4"/>
        <v>0</v>
      </c>
      <c r="N66" s="24">
        <f t="shared" si="5"/>
        <v>0</v>
      </c>
      <c r="P66" s="242">
        <v>660</v>
      </c>
      <c r="Q66" s="163"/>
      <c r="R66" s="162">
        <f t="shared" si="8"/>
        <v>0</v>
      </c>
      <c r="T66" s="163"/>
      <c r="U66" s="162">
        <f t="shared" si="9"/>
        <v>0</v>
      </c>
      <c r="X66" s="243">
        <v>1320</v>
      </c>
    </row>
    <row r="67" spans="1:24" x14ac:dyDescent="0.25">
      <c r="A67" s="22"/>
      <c r="B67" s="22"/>
      <c r="C67" s="22"/>
      <c r="D67" s="25"/>
      <c r="E67" s="26"/>
      <c r="F67" s="27">
        <f>SUM(F19:F66)</f>
        <v>0</v>
      </c>
      <c r="G67" s="28">
        <f>SUM(G19:G66)</f>
        <v>0</v>
      </c>
      <c r="H67" s="22"/>
      <c r="I67" s="22"/>
      <c r="J67" s="22"/>
      <c r="K67" s="25"/>
      <c r="L67" s="22"/>
      <c r="M67" s="27">
        <f>SUM(M19:M66)</f>
        <v>0</v>
      </c>
      <c r="N67" s="28">
        <f>SUM(N19:N66)</f>
        <v>0</v>
      </c>
      <c r="P67" s="242">
        <v>670</v>
      </c>
      <c r="X67" s="243">
        <v>1340</v>
      </c>
    </row>
    <row r="68" spans="1:24" x14ac:dyDescent="0.25">
      <c r="F68" s="86"/>
      <c r="G68" s="85"/>
      <c r="M68" s="86"/>
      <c r="N68" s="85"/>
      <c r="P68" s="242">
        <v>680</v>
      </c>
      <c r="X68" s="243">
        <v>1360</v>
      </c>
    </row>
    <row r="69" spans="1:24" x14ac:dyDescent="0.25">
      <c r="P69" s="242">
        <v>690</v>
      </c>
      <c r="X69" s="243">
        <v>1380</v>
      </c>
    </row>
    <row r="70" spans="1:24" x14ac:dyDescent="0.25">
      <c r="P70" s="242">
        <v>700</v>
      </c>
      <c r="X70" s="243">
        <v>1400</v>
      </c>
    </row>
    <row r="71" spans="1:24" x14ac:dyDescent="0.25">
      <c r="P71" s="242">
        <v>710</v>
      </c>
      <c r="X71" s="243">
        <v>1420</v>
      </c>
    </row>
    <row r="72" spans="1:24" x14ac:dyDescent="0.25">
      <c r="P72" s="242">
        <v>720</v>
      </c>
      <c r="X72" s="243">
        <v>1440</v>
      </c>
    </row>
    <row r="73" spans="1:24" x14ac:dyDescent="0.25">
      <c r="P73" s="242">
        <v>730</v>
      </c>
      <c r="X73" s="243">
        <v>1460</v>
      </c>
    </row>
    <row r="74" spans="1:24" x14ac:dyDescent="0.25">
      <c r="P74" s="242">
        <v>740</v>
      </c>
      <c r="X74" s="243">
        <v>1480</v>
      </c>
    </row>
    <row r="75" spans="1:24" x14ac:dyDescent="0.25">
      <c r="P75" s="242">
        <v>750</v>
      </c>
      <c r="X75" s="243">
        <v>1500</v>
      </c>
    </row>
    <row r="76" spans="1:24" x14ac:dyDescent="0.25">
      <c r="P76" s="242">
        <v>760</v>
      </c>
      <c r="X76" s="243">
        <v>1520</v>
      </c>
    </row>
    <row r="77" spans="1:24" x14ac:dyDescent="0.25">
      <c r="P77" s="242">
        <v>770</v>
      </c>
      <c r="X77" s="243">
        <v>1540</v>
      </c>
    </row>
    <row r="78" spans="1:24" x14ac:dyDescent="0.25">
      <c r="P78" s="242">
        <v>780</v>
      </c>
      <c r="X78" s="243">
        <v>1560</v>
      </c>
    </row>
    <row r="79" spans="1:24" x14ac:dyDescent="0.25">
      <c r="P79" s="242">
        <v>790</v>
      </c>
      <c r="X79" s="243">
        <v>1580</v>
      </c>
    </row>
    <row r="80" spans="1:24" x14ac:dyDescent="0.25">
      <c r="P80" s="242">
        <v>800</v>
      </c>
      <c r="X80" s="243">
        <v>1600</v>
      </c>
    </row>
    <row r="81" spans="16:24" x14ac:dyDescent="0.25">
      <c r="P81" s="242">
        <v>810</v>
      </c>
      <c r="X81" s="243">
        <v>1620</v>
      </c>
    </row>
    <row r="82" spans="16:24" x14ac:dyDescent="0.25">
      <c r="P82" s="242">
        <v>820</v>
      </c>
      <c r="X82" s="243">
        <v>1640</v>
      </c>
    </row>
    <row r="83" spans="16:24" x14ac:dyDescent="0.25">
      <c r="P83" s="242">
        <v>830</v>
      </c>
      <c r="X83" s="243">
        <v>1660</v>
      </c>
    </row>
    <row r="84" spans="16:24" x14ac:dyDescent="0.25">
      <c r="P84" s="242">
        <v>840</v>
      </c>
      <c r="X84" s="243">
        <v>1680</v>
      </c>
    </row>
    <row r="85" spans="16:24" x14ac:dyDescent="0.25">
      <c r="P85" s="242">
        <v>850</v>
      </c>
      <c r="X85" s="243">
        <v>1700</v>
      </c>
    </row>
    <row r="86" spans="16:24" x14ac:dyDescent="0.25">
      <c r="P86" s="242">
        <v>860</v>
      </c>
      <c r="X86" s="243">
        <v>1720</v>
      </c>
    </row>
    <row r="87" spans="16:24" x14ac:dyDescent="0.25">
      <c r="P87" s="242">
        <v>870</v>
      </c>
      <c r="X87" s="243">
        <v>1740</v>
      </c>
    </row>
    <row r="88" spans="16:24" x14ac:dyDescent="0.25">
      <c r="P88" s="242">
        <v>880</v>
      </c>
      <c r="X88" s="243">
        <v>1760</v>
      </c>
    </row>
    <row r="89" spans="16:24" x14ac:dyDescent="0.25">
      <c r="P89" s="242">
        <v>890</v>
      </c>
      <c r="X89" s="243">
        <v>1780</v>
      </c>
    </row>
    <row r="90" spans="16:24" x14ac:dyDescent="0.25">
      <c r="P90" s="242">
        <v>900</v>
      </c>
      <c r="X90" s="243">
        <v>1800</v>
      </c>
    </row>
    <row r="91" spans="16:24" x14ac:dyDescent="0.25">
      <c r="P91" s="242">
        <v>910</v>
      </c>
      <c r="X91" s="243">
        <v>1820</v>
      </c>
    </row>
    <row r="92" spans="16:24" x14ac:dyDescent="0.25">
      <c r="P92" s="242">
        <v>920</v>
      </c>
      <c r="X92" s="243">
        <v>1840</v>
      </c>
    </row>
    <row r="93" spans="16:24" x14ac:dyDescent="0.25">
      <c r="P93" s="242">
        <v>930</v>
      </c>
      <c r="X93" s="243">
        <v>1860</v>
      </c>
    </row>
    <row r="94" spans="16:24" x14ac:dyDescent="0.25">
      <c r="P94" s="242">
        <v>940</v>
      </c>
      <c r="X94" s="243">
        <v>1880</v>
      </c>
    </row>
    <row r="95" spans="16:24" x14ac:dyDescent="0.25">
      <c r="P95" s="242">
        <v>950</v>
      </c>
      <c r="X95" s="243">
        <v>1900</v>
      </c>
    </row>
    <row r="96" spans="16:24" x14ac:dyDescent="0.25">
      <c r="P96" s="242">
        <v>960</v>
      </c>
      <c r="X96" s="243">
        <v>1920</v>
      </c>
    </row>
    <row r="97" spans="16:24" x14ac:dyDescent="0.25">
      <c r="P97" s="242">
        <v>970</v>
      </c>
      <c r="X97" s="243">
        <v>1940</v>
      </c>
    </row>
    <row r="98" spans="16:24" x14ac:dyDescent="0.25">
      <c r="P98" s="242">
        <v>980</v>
      </c>
      <c r="X98" s="243">
        <v>1960</v>
      </c>
    </row>
    <row r="99" spans="16:24" x14ac:dyDescent="0.25">
      <c r="P99" s="242">
        <v>990</v>
      </c>
      <c r="X99" s="243">
        <v>1980</v>
      </c>
    </row>
    <row r="100" spans="16:24" x14ac:dyDescent="0.25">
      <c r="P100" s="242">
        <v>1000</v>
      </c>
      <c r="X100" s="243">
        <v>2000</v>
      </c>
    </row>
    <row r="101" spans="16:24" x14ac:dyDescent="0.25">
      <c r="P101" s="242">
        <v>1010</v>
      </c>
    </row>
    <row r="102" spans="16:24" x14ac:dyDescent="0.25">
      <c r="P102" s="242">
        <v>1020</v>
      </c>
    </row>
    <row r="103" spans="16:24" x14ac:dyDescent="0.25">
      <c r="P103" s="242">
        <v>1030</v>
      </c>
    </row>
    <row r="104" spans="16:24" x14ac:dyDescent="0.25">
      <c r="P104" s="242">
        <v>1040</v>
      </c>
    </row>
    <row r="105" spans="16:24" x14ac:dyDescent="0.25">
      <c r="P105" s="242">
        <v>1050</v>
      </c>
    </row>
    <row r="106" spans="16:24" x14ac:dyDescent="0.25">
      <c r="P106" s="242">
        <v>1060</v>
      </c>
    </row>
    <row r="107" spans="16:24" x14ac:dyDescent="0.25">
      <c r="P107" s="242">
        <v>1070</v>
      </c>
    </row>
    <row r="108" spans="16:24" x14ac:dyDescent="0.25">
      <c r="P108" s="242">
        <v>1080</v>
      </c>
    </row>
    <row r="109" spans="16:24" x14ac:dyDescent="0.25">
      <c r="P109" s="242">
        <v>1090</v>
      </c>
    </row>
    <row r="110" spans="16:24" x14ac:dyDescent="0.25">
      <c r="P110" s="242">
        <v>1100</v>
      </c>
    </row>
    <row r="111" spans="16:24" x14ac:dyDescent="0.25">
      <c r="P111" s="242">
        <v>1110</v>
      </c>
    </row>
    <row r="112" spans="16:24" x14ac:dyDescent="0.25">
      <c r="P112" s="242">
        <v>1120</v>
      </c>
    </row>
    <row r="113" spans="16:16" x14ac:dyDescent="0.25">
      <c r="P113" s="242">
        <v>1130</v>
      </c>
    </row>
    <row r="114" spans="16:16" x14ac:dyDescent="0.25">
      <c r="P114" s="242">
        <v>1140</v>
      </c>
    </row>
    <row r="115" spans="16:16" x14ac:dyDescent="0.25">
      <c r="P115" s="242">
        <v>1150</v>
      </c>
    </row>
    <row r="116" spans="16:16" x14ac:dyDescent="0.25">
      <c r="P116" s="242">
        <v>1160</v>
      </c>
    </row>
    <row r="117" spans="16:16" x14ac:dyDescent="0.25">
      <c r="P117" s="242">
        <v>1170</v>
      </c>
    </row>
    <row r="118" spans="16:16" x14ac:dyDescent="0.25">
      <c r="P118" s="242">
        <v>1180</v>
      </c>
    </row>
    <row r="119" spans="16:16" x14ac:dyDescent="0.25">
      <c r="P119" s="242">
        <v>1190</v>
      </c>
    </row>
    <row r="120" spans="16:16" x14ac:dyDescent="0.25">
      <c r="P120" s="242">
        <v>1200</v>
      </c>
    </row>
    <row r="121" spans="16:16" x14ac:dyDescent="0.25">
      <c r="P121" s="242">
        <v>1210</v>
      </c>
    </row>
    <row r="122" spans="16:16" x14ac:dyDescent="0.25">
      <c r="P122" s="242">
        <v>1220</v>
      </c>
    </row>
    <row r="123" spans="16:16" x14ac:dyDescent="0.25">
      <c r="P123" s="242">
        <v>1230</v>
      </c>
    </row>
    <row r="124" spans="16:16" x14ac:dyDescent="0.25">
      <c r="P124" s="242">
        <v>1240</v>
      </c>
    </row>
    <row r="125" spans="16:16" x14ac:dyDescent="0.25">
      <c r="P125" s="242">
        <v>1250</v>
      </c>
    </row>
    <row r="126" spans="16:16" x14ac:dyDescent="0.25">
      <c r="P126" s="242">
        <v>1260</v>
      </c>
    </row>
    <row r="127" spans="16:16" x14ac:dyDescent="0.25">
      <c r="P127" s="242">
        <v>1270</v>
      </c>
    </row>
    <row r="128" spans="16:16" x14ac:dyDescent="0.25">
      <c r="P128" s="242">
        <v>1280</v>
      </c>
    </row>
    <row r="129" spans="16:16" x14ac:dyDescent="0.25">
      <c r="P129" s="242">
        <v>1290</v>
      </c>
    </row>
    <row r="130" spans="16:16" x14ac:dyDescent="0.25">
      <c r="P130" s="242">
        <v>1300</v>
      </c>
    </row>
    <row r="131" spans="16:16" x14ac:dyDescent="0.25">
      <c r="P131" s="242">
        <v>1310</v>
      </c>
    </row>
    <row r="132" spans="16:16" x14ac:dyDescent="0.25">
      <c r="P132" s="242">
        <v>1320</v>
      </c>
    </row>
    <row r="133" spans="16:16" x14ac:dyDescent="0.25">
      <c r="P133" s="242">
        <v>1330</v>
      </c>
    </row>
    <row r="134" spans="16:16" x14ac:dyDescent="0.25">
      <c r="P134" s="242">
        <v>1340</v>
      </c>
    </row>
    <row r="135" spans="16:16" x14ac:dyDescent="0.25">
      <c r="P135" s="242">
        <v>1350</v>
      </c>
    </row>
    <row r="136" spans="16:16" x14ac:dyDescent="0.25">
      <c r="P136" s="242">
        <v>1360</v>
      </c>
    </row>
    <row r="137" spans="16:16" x14ac:dyDescent="0.25">
      <c r="P137" s="242">
        <v>1370</v>
      </c>
    </row>
    <row r="138" spans="16:16" x14ac:dyDescent="0.25">
      <c r="P138" s="242">
        <v>1380</v>
      </c>
    </row>
    <row r="139" spans="16:16" x14ac:dyDescent="0.25">
      <c r="P139" s="242">
        <v>1390</v>
      </c>
    </row>
    <row r="140" spans="16:16" x14ac:dyDescent="0.25">
      <c r="P140" s="242">
        <v>1400</v>
      </c>
    </row>
    <row r="141" spans="16:16" x14ac:dyDescent="0.25">
      <c r="P141" s="242">
        <v>1410</v>
      </c>
    </row>
    <row r="142" spans="16:16" x14ac:dyDescent="0.25">
      <c r="P142" s="242">
        <v>1420</v>
      </c>
    </row>
    <row r="143" spans="16:16" x14ac:dyDescent="0.25">
      <c r="P143" s="242">
        <v>1430</v>
      </c>
    </row>
    <row r="144" spans="16:16" x14ac:dyDescent="0.25">
      <c r="P144" s="242">
        <v>1440</v>
      </c>
    </row>
    <row r="145" spans="16:16" x14ac:dyDescent="0.25">
      <c r="P145" s="242">
        <v>1450</v>
      </c>
    </row>
    <row r="146" spans="16:16" x14ac:dyDescent="0.25">
      <c r="P146" s="242">
        <v>1460</v>
      </c>
    </row>
    <row r="147" spans="16:16" x14ac:dyDescent="0.25">
      <c r="P147" s="242">
        <v>1470</v>
      </c>
    </row>
    <row r="148" spans="16:16" x14ac:dyDescent="0.25">
      <c r="P148" s="242">
        <v>1480</v>
      </c>
    </row>
    <row r="149" spans="16:16" x14ac:dyDescent="0.25">
      <c r="P149" s="242">
        <v>1490</v>
      </c>
    </row>
    <row r="150" spans="16:16" x14ac:dyDescent="0.25">
      <c r="P150" s="242">
        <v>1500</v>
      </c>
    </row>
    <row r="151" spans="16:16" x14ac:dyDescent="0.25">
      <c r="P151" s="242">
        <v>1510</v>
      </c>
    </row>
    <row r="152" spans="16:16" x14ac:dyDescent="0.25">
      <c r="P152" s="242">
        <v>1520</v>
      </c>
    </row>
    <row r="153" spans="16:16" x14ac:dyDescent="0.25">
      <c r="P153" s="242">
        <v>1530</v>
      </c>
    </row>
    <row r="154" spans="16:16" x14ac:dyDescent="0.25">
      <c r="P154" s="242">
        <v>1540</v>
      </c>
    </row>
    <row r="155" spans="16:16" x14ac:dyDescent="0.25">
      <c r="P155" s="242">
        <v>1550</v>
      </c>
    </row>
    <row r="156" spans="16:16" x14ac:dyDescent="0.25">
      <c r="P156" s="242">
        <v>1560</v>
      </c>
    </row>
    <row r="157" spans="16:16" x14ac:dyDescent="0.25">
      <c r="P157" s="242">
        <v>1570</v>
      </c>
    </row>
    <row r="158" spans="16:16" x14ac:dyDescent="0.25">
      <c r="P158" s="242">
        <v>1580</v>
      </c>
    </row>
    <row r="159" spans="16:16" x14ac:dyDescent="0.25">
      <c r="P159" s="242">
        <v>1590</v>
      </c>
    </row>
    <row r="160" spans="16:16" x14ac:dyDescent="0.25">
      <c r="P160" s="242">
        <v>1600</v>
      </c>
    </row>
    <row r="161" spans="16:16" x14ac:dyDescent="0.25">
      <c r="P161" s="242">
        <v>1610</v>
      </c>
    </row>
    <row r="162" spans="16:16" x14ac:dyDescent="0.25">
      <c r="P162" s="242">
        <v>1620</v>
      </c>
    </row>
    <row r="163" spans="16:16" x14ac:dyDescent="0.25">
      <c r="P163" s="242">
        <v>1630</v>
      </c>
    </row>
    <row r="164" spans="16:16" x14ac:dyDescent="0.25">
      <c r="P164" s="242">
        <v>1640</v>
      </c>
    </row>
    <row r="165" spans="16:16" x14ac:dyDescent="0.25">
      <c r="P165" s="242">
        <v>1650</v>
      </c>
    </row>
    <row r="166" spans="16:16" x14ac:dyDescent="0.25">
      <c r="P166" s="242">
        <v>1660</v>
      </c>
    </row>
    <row r="167" spans="16:16" x14ac:dyDescent="0.25">
      <c r="P167" s="242">
        <v>1670</v>
      </c>
    </row>
    <row r="168" spans="16:16" x14ac:dyDescent="0.25">
      <c r="P168" s="242">
        <v>1680</v>
      </c>
    </row>
    <row r="169" spans="16:16" x14ac:dyDescent="0.25">
      <c r="P169" s="242">
        <v>1690</v>
      </c>
    </row>
    <row r="170" spans="16:16" x14ac:dyDescent="0.25">
      <c r="P170" s="242">
        <v>1700</v>
      </c>
    </row>
    <row r="171" spans="16:16" x14ac:dyDescent="0.25">
      <c r="P171" s="242">
        <v>1710</v>
      </c>
    </row>
    <row r="172" spans="16:16" x14ac:dyDescent="0.25">
      <c r="P172" s="242">
        <v>1720</v>
      </c>
    </row>
    <row r="173" spans="16:16" x14ac:dyDescent="0.25">
      <c r="P173" s="242">
        <v>1730</v>
      </c>
    </row>
    <row r="174" spans="16:16" x14ac:dyDescent="0.25">
      <c r="P174" s="242">
        <v>1740</v>
      </c>
    </row>
    <row r="175" spans="16:16" x14ac:dyDescent="0.25">
      <c r="P175" s="242">
        <v>1750</v>
      </c>
    </row>
    <row r="176" spans="16:16" x14ac:dyDescent="0.25">
      <c r="P176" s="242">
        <v>1760</v>
      </c>
    </row>
    <row r="177" spans="16:16" x14ac:dyDescent="0.25">
      <c r="P177" s="242">
        <v>1770</v>
      </c>
    </row>
    <row r="178" spans="16:16" x14ac:dyDescent="0.25">
      <c r="P178" s="242">
        <v>1780</v>
      </c>
    </row>
    <row r="179" spans="16:16" x14ac:dyDescent="0.25">
      <c r="P179" s="242">
        <v>1790</v>
      </c>
    </row>
    <row r="180" spans="16:16" x14ac:dyDescent="0.25">
      <c r="P180" s="242">
        <v>1800</v>
      </c>
    </row>
    <row r="181" spans="16:16" x14ac:dyDescent="0.25">
      <c r="P181" s="242">
        <v>1810</v>
      </c>
    </row>
    <row r="182" spans="16:16" x14ac:dyDescent="0.25">
      <c r="P182" s="242">
        <v>1820</v>
      </c>
    </row>
    <row r="183" spans="16:16" x14ac:dyDescent="0.25">
      <c r="P183" s="242">
        <v>1830</v>
      </c>
    </row>
    <row r="184" spans="16:16" x14ac:dyDescent="0.25">
      <c r="P184" s="242">
        <v>1840</v>
      </c>
    </row>
    <row r="185" spans="16:16" x14ac:dyDescent="0.25">
      <c r="P185" s="242">
        <v>1850</v>
      </c>
    </row>
    <row r="186" spans="16:16" x14ac:dyDescent="0.25">
      <c r="P186" s="242">
        <v>1860</v>
      </c>
    </row>
    <row r="187" spans="16:16" x14ac:dyDescent="0.25">
      <c r="P187" s="242">
        <v>1870</v>
      </c>
    </row>
    <row r="188" spans="16:16" x14ac:dyDescent="0.25">
      <c r="P188" s="242">
        <v>1880</v>
      </c>
    </row>
    <row r="189" spans="16:16" x14ac:dyDescent="0.25">
      <c r="P189" s="242">
        <v>1890</v>
      </c>
    </row>
    <row r="190" spans="16:16" x14ac:dyDescent="0.25">
      <c r="P190" s="242">
        <v>1900</v>
      </c>
    </row>
    <row r="191" spans="16:16" x14ac:dyDescent="0.25">
      <c r="P191" s="242">
        <v>1910</v>
      </c>
    </row>
    <row r="192" spans="16:16" x14ac:dyDescent="0.25">
      <c r="P192" s="242">
        <v>1920</v>
      </c>
    </row>
    <row r="193" spans="16:16" x14ac:dyDescent="0.25">
      <c r="P193" s="242">
        <v>1930</v>
      </c>
    </row>
    <row r="194" spans="16:16" x14ac:dyDescent="0.25">
      <c r="P194" s="242">
        <v>1940</v>
      </c>
    </row>
    <row r="195" spans="16:16" x14ac:dyDescent="0.25">
      <c r="P195" s="242">
        <v>1950</v>
      </c>
    </row>
    <row r="196" spans="16:16" x14ac:dyDescent="0.25">
      <c r="P196" s="242">
        <v>1960</v>
      </c>
    </row>
    <row r="197" spans="16:16" x14ac:dyDescent="0.25">
      <c r="P197" s="242">
        <v>1970</v>
      </c>
    </row>
    <row r="198" spans="16:16" x14ac:dyDescent="0.25">
      <c r="P198" s="242">
        <v>1980</v>
      </c>
    </row>
    <row r="199" spans="16:16" x14ac:dyDescent="0.25">
      <c r="P199" s="242">
        <v>1990</v>
      </c>
    </row>
    <row r="200" spans="16:16" x14ac:dyDescent="0.25">
      <c r="P200" s="242">
        <v>2000</v>
      </c>
    </row>
  </sheetData>
  <sheetProtection algorithmName="SHA-512" hashValue="pF2GQmqYASL6U6TuIfEFez5b0aDgI6Ozg25RWIOxe8SEqS/VoVcii5WcF+V+mJUiq5/ro4QbSinVybzFQtTbnw==" saltValue="OZ4nwfpZaNXM4WZWprb5uA==" spinCount="100000" sheet="1" selectLockedCells="1"/>
  <mergeCells count="38">
    <mergeCell ref="K1:L3"/>
    <mergeCell ref="K4:L5"/>
    <mergeCell ref="K6:L7"/>
    <mergeCell ref="J4:J5"/>
    <mergeCell ref="D4:I5"/>
    <mergeCell ref="D6:I15"/>
    <mergeCell ref="J6:J7"/>
    <mergeCell ref="J8:J9"/>
    <mergeCell ref="K14:L15"/>
    <mergeCell ref="K11:L11"/>
    <mergeCell ref="J14:J15"/>
    <mergeCell ref="J12:J13"/>
    <mergeCell ref="D1:J1"/>
    <mergeCell ref="D2:J2"/>
    <mergeCell ref="D3:J3"/>
    <mergeCell ref="K12:L13"/>
    <mergeCell ref="A7:C7"/>
    <mergeCell ref="B9:C9"/>
    <mergeCell ref="A10:C11"/>
    <mergeCell ref="A12:C12"/>
    <mergeCell ref="K10:L10"/>
    <mergeCell ref="K8:L9"/>
    <mergeCell ref="A19:E20"/>
    <mergeCell ref="H19:L20"/>
    <mergeCell ref="A40:E41"/>
    <mergeCell ref="A1:C3"/>
    <mergeCell ref="J16:L16"/>
    <mergeCell ref="J17:L17"/>
    <mergeCell ref="H16:I17"/>
    <mergeCell ref="D16:E17"/>
    <mergeCell ref="A16:B17"/>
    <mergeCell ref="C16:C17"/>
    <mergeCell ref="A8:C8"/>
    <mergeCell ref="A4:C5"/>
    <mergeCell ref="A6:C6"/>
    <mergeCell ref="A13:C13"/>
    <mergeCell ref="A14:C14"/>
    <mergeCell ref="B15:C15"/>
  </mergeCells>
  <phoneticPr fontId="20" type="noConversion"/>
  <dataValidations count="1">
    <dataValidation type="list" allowBlank="1" showDropDown="1" showInputMessage="1" showErrorMessage="1" errorTitle="Order Quantity Error" error="Please enter the quantity in multiples of &quot;20&quot;." promptTitle="Order Quantity" prompt="The Order Quantity must be specified in multiples of &quot;20&quot;." sqref="I43 I41 I37 I57 I47 I65 I61 I52" xr:uid="{00000000-0002-0000-0200-000000000000}">
      <formula1>$P$1:$P$100</formula1>
    </dataValidation>
  </dataValidations>
  <pageMargins left="0.75" right="0.125" top="0.5" bottom="0.5" header="0.5" footer="0.25"/>
  <pageSetup scale="61" fitToHeight="0" orientation="portrait" r:id="rId1"/>
  <headerFooter alignWithMargins="0">
    <oddFooter>&amp;L&amp;"Arial,Bold"&amp;9RDF - Doors
Last Revised:  February 2025&amp;C&amp;"Arial,Bold"&amp;9THIS ORDER IS SUBJECT TO THE TERMS AND CONDITIONS
AS OUTLINED IN THE CONDITIONS OF SALE.&amp;R&amp;"Arial,Bold"&amp;9PRINTED IN USA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U67"/>
  <sheetViews>
    <sheetView showGridLines="0" topLeftCell="A14" zoomScale="75" workbookViewId="0">
      <selection activeCell="I37" sqref="I37"/>
    </sheetView>
  </sheetViews>
  <sheetFormatPr defaultRowHeight="15.75" x14ac:dyDescent="0.25"/>
  <cols>
    <col min="1" max="1" width="18.625" customWidth="1"/>
    <col min="3" max="3" width="25.625" customWidth="1"/>
    <col min="4" max="4" width="11.5" bestFit="1" customWidth="1"/>
    <col min="6" max="7" width="12.625" hidden="1" customWidth="1"/>
    <col min="8" max="8" width="18.625" customWidth="1"/>
    <col min="10" max="10" width="25.625" customWidth="1"/>
    <col min="13" max="14" width="12.625" hidden="1" customWidth="1"/>
    <col min="17" max="21" width="0" hidden="1" customWidth="1"/>
  </cols>
  <sheetData>
    <row r="1" spans="1:12" ht="15" customHeight="1" x14ac:dyDescent="0.25">
      <c r="A1" s="538" t="s">
        <v>763</v>
      </c>
      <c r="B1" s="484"/>
      <c r="C1" s="485"/>
      <c r="D1" s="511" t="s">
        <v>256</v>
      </c>
      <c r="E1" s="512"/>
      <c r="F1" s="512"/>
      <c r="G1" s="512"/>
      <c r="H1" s="512"/>
      <c r="I1" s="512"/>
      <c r="J1" s="513"/>
      <c r="K1" s="445" t="s">
        <v>238</v>
      </c>
      <c r="L1" s="446"/>
    </row>
    <row r="2" spans="1:12" ht="15" customHeight="1" x14ac:dyDescent="0.25">
      <c r="A2" s="486"/>
      <c r="B2" s="487"/>
      <c r="C2" s="488"/>
      <c r="D2" s="514" t="s">
        <v>21</v>
      </c>
      <c r="E2" s="515"/>
      <c r="F2" s="515"/>
      <c r="G2" s="515"/>
      <c r="H2" s="515"/>
      <c r="I2" s="515"/>
      <c r="J2" s="516"/>
      <c r="K2" s="447"/>
      <c r="L2" s="448"/>
    </row>
    <row r="3" spans="1:12" ht="15" customHeight="1" thickBot="1" x14ac:dyDescent="0.3">
      <c r="A3" s="489"/>
      <c r="B3" s="490"/>
      <c r="C3" s="491"/>
      <c r="D3" s="454" t="s">
        <v>240</v>
      </c>
      <c r="E3" s="455"/>
      <c r="F3" s="455"/>
      <c r="G3" s="455"/>
      <c r="H3" s="455"/>
      <c r="I3" s="455"/>
      <c r="J3" s="456"/>
      <c r="K3" s="449"/>
      <c r="L3" s="450"/>
    </row>
    <row r="4" spans="1:12" ht="15" customHeight="1" x14ac:dyDescent="0.25">
      <c r="A4" s="499" t="s">
        <v>176</v>
      </c>
      <c r="B4" s="500"/>
      <c r="C4" s="501"/>
      <c r="D4" s="505" t="s">
        <v>18</v>
      </c>
      <c r="E4" s="506"/>
      <c r="F4" s="506"/>
      <c r="G4" s="506"/>
      <c r="H4" s="506"/>
      <c r="I4" s="507"/>
      <c r="J4" s="415" t="s">
        <v>22</v>
      </c>
      <c r="K4" s="421" t="str">
        <f>'Summary Sheet'!K4:L5</f>
        <v>CHUCK WAGON</v>
      </c>
      <c r="L4" s="422"/>
    </row>
    <row r="5" spans="1:12" ht="15" customHeight="1" thickBot="1" x14ac:dyDescent="0.3">
      <c r="A5" s="502"/>
      <c r="B5" s="503"/>
      <c r="C5" s="504"/>
      <c r="D5" s="508"/>
      <c r="E5" s="509"/>
      <c r="F5" s="509"/>
      <c r="G5" s="509"/>
      <c r="H5" s="509"/>
      <c r="I5" s="510"/>
      <c r="J5" s="416"/>
      <c r="K5" s="423"/>
      <c r="L5" s="424"/>
    </row>
    <row r="6" spans="1:12" ht="18" customHeight="1" x14ac:dyDescent="0.25">
      <c r="A6" s="412" t="str">
        <f>'Summary Sheet'!A6:C6</f>
        <v>ABC COMPANY</v>
      </c>
      <c r="B6" s="413"/>
      <c r="C6" s="414"/>
      <c r="D6" s="403" t="str">
        <f>'Summary Sheet'!D6:I15</f>
        <v>TYPE ANY SPECIAL INSTRUCTIONS IN THIS BOX.</v>
      </c>
      <c r="E6" s="404"/>
      <c r="F6" s="404"/>
      <c r="G6" s="404"/>
      <c r="H6" s="404"/>
      <c r="I6" s="405"/>
      <c r="J6" s="427" t="s">
        <v>23</v>
      </c>
      <c r="K6" s="421" t="str">
        <f>'Summary Sheet'!K6:L7</f>
        <v>(123) 456-7890</v>
      </c>
      <c r="L6" s="422"/>
    </row>
    <row r="7" spans="1:12" ht="18" customHeight="1" thickBot="1" x14ac:dyDescent="0.3">
      <c r="A7" s="398" t="str">
        <f>'Summary Sheet'!A7:C7</f>
        <v>123 ACTION AVE</v>
      </c>
      <c r="B7" s="399"/>
      <c r="C7" s="400"/>
      <c r="D7" s="406"/>
      <c r="E7" s="407"/>
      <c r="F7" s="407"/>
      <c r="G7" s="407"/>
      <c r="H7" s="407"/>
      <c r="I7" s="408"/>
      <c r="J7" s="428"/>
      <c r="K7" s="423"/>
      <c r="L7" s="424"/>
    </row>
    <row r="8" spans="1:12" ht="18" customHeight="1" x14ac:dyDescent="0.25">
      <c r="A8" s="398" t="str">
        <f>'Summary Sheet'!A8:C8</f>
        <v>MCKENZIE, TN 38201</v>
      </c>
      <c r="B8" s="399"/>
      <c r="C8" s="400"/>
      <c r="D8" s="406"/>
      <c r="E8" s="407"/>
      <c r="F8" s="407"/>
      <c r="G8" s="407"/>
      <c r="H8" s="407"/>
      <c r="I8" s="408"/>
      <c r="J8" s="425" t="s">
        <v>24</v>
      </c>
      <c r="K8" s="429">
        <f>'Summary Sheet'!K8:L9</f>
        <v>36892</v>
      </c>
      <c r="L8" s="430"/>
    </row>
    <row r="9" spans="1:12" ht="18" customHeight="1" thickBot="1" x14ac:dyDescent="0.3">
      <c r="A9" s="21" t="s">
        <v>17</v>
      </c>
      <c r="B9" s="401" t="str">
        <f>'Summary Sheet'!B9:C9</f>
        <v>CHUCK WAGON</v>
      </c>
      <c r="C9" s="402"/>
      <c r="D9" s="406"/>
      <c r="E9" s="407"/>
      <c r="F9" s="407"/>
      <c r="G9" s="407"/>
      <c r="H9" s="407"/>
      <c r="I9" s="408"/>
      <c r="J9" s="426"/>
      <c r="K9" s="431"/>
      <c r="L9" s="432"/>
    </row>
    <row r="10" spans="1:12" ht="15" customHeight="1" x14ac:dyDescent="0.25">
      <c r="A10" s="499" t="s">
        <v>16</v>
      </c>
      <c r="B10" s="500"/>
      <c r="C10" s="501"/>
      <c r="D10" s="406"/>
      <c r="E10" s="407"/>
      <c r="F10" s="407"/>
      <c r="G10" s="407"/>
      <c r="H10" s="407"/>
      <c r="I10" s="408"/>
      <c r="J10" s="64" t="s">
        <v>27</v>
      </c>
      <c r="K10" s="417" t="s">
        <v>9</v>
      </c>
      <c r="L10" s="418"/>
    </row>
    <row r="11" spans="1:12" ht="15" customHeight="1" thickBot="1" x14ac:dyDescent="0.3">
      <c r="A11" s="502"/>
      <c r="B11" s="503"/>
      <c r="C11" s="504"/>
      <c r="D11" s="406"/>
      <c r="E11" s="407"/>
      <c r="F11" s="407"/>
      <c r="G11" s="407"/>
      <c r="H11" s="407"/>
      <c r="I11" s="408"/>
      <c r="J11" s="65">
        <f>'Summary Sheet'!J11</f>
        <v>0.78900000000000003</v>
      </c>
      <c r="K11" s="419">
        <f>G67+N67</f>
        <v>0</v>
      </c>
      <c r="L11" s="420"/>
    </row>
    <row r="12" spans="1:12" ht="18" customHeight="1" x14ac:dyDescent="0.25">
      <c r="A12" s="412" t="str">
        <f>'Summary Sheet'!A12:C12</f>
        <v>ABC COMPANY</v>
      </c>
      <c r="B12" s="413"/>
      <c r="C12" s="414"/>
      <c r="D12" s="406"/>
      <c r="E12" s="407"/>
      <c r="F12" s="407"/>
      <c r="G12" s="407"/>
      <c r="H12" s="407"/>
      <c r="I12" s="408"/>
      <c r="J12" s="369" t="s">
        <v>26</v>
      </c>
      <c r="K12" s="371">
        <f>K14*J11</f>
        <v>0</v>
      </c>
      <c r="L12" s="372"/>
    </row>
    <row r="13" spans="1:12" ht="18" customHeight="1" thickBot="1" x14ac:dyDescent="0.3">
      <c r="A13" s="398" t="str">
        <f>'Summary Sheet'!A13:C13</f>
        <v>123 ACTION AVE</v>
      </c>
      <c r="B13" s="399"/>
      <c r="C13" s="400"/>
      <c r="D13" s="406"/>
      <c r="E13" s="407"/>
      <c r="F13" s="407"/>
      <c r="G13" s="407"/>
      <c r="H13" s="407"/>
      <c r="I13" s="408"/>
      <c r="J13" s="370"/>
      <c r="K13" s="373"/>
      <c r="L13" s="374"/>
    </row>
    <row r="14" spans="1:12" ht="18" customHeight="1" x14ac:dyDescent="0.25">
      <c r="A14" s="398" t="str">
        <f>'Summary Sheet'!A14:C14</f>
        <v>MCKENZIE, TN 38201</v>
      </c>
      <c r="B14" s="399"/>
      <c r="C14" s="400"/>
      <c r="D14" s="406"/>
      <c r="E14" s="407"/>
      <c r="F14" s="407"/>
      <c r="G14" s="407"/>
      <c r="H14" s="407"/>
      <c r="I14" s="408"/>
      <c r="J14" s="369" t="s">
        <v>178</v>
      </c>
      <c r="K14" s="371">
        <f>F67+M67</f>
        <v>0</v>
      </c>
      <c r="L14" s="372"/>
    </row>
    <row r="15" spans="1:12" ht="18" customHeight="1" thickBot="1" x14ac:dyDescent="0.3">
      <c r="A15" s="21" t="s">
        <v>17</v>
      </c>
      <c r="B15" s="401" t="str">
        <f>'Summary Sheet'!B15:C15</f>
        <v>CHUCK WAGON</v>
      </c>
      <c r="C15" s="402"/>
      <c r="D15" s="409"/>
      <c r="E15" s="410"/>
      <c r="F15" s="410"/>
      <c r="G15" s="410"/>
      <c r="H15" s="410"/>
      <c r="I15" s="411"/>
      <c r="J15" s="370"/>
      <c r="K15" s="373"/>
      <c r="L15" s="374"/>
    </row>
    <row r="16" spans="1:12" ht="15" customHeight="1" x14ac:dyDescent="0.25">
      <c r="A16" s="495" t="s">
        <v>10</v>
      </c>
      <c r="B16" s="496"/>
      <c r="C16" s="380">
        <f>'Summary Sheet'!C16:C17</f>
        <v>12345</v>
      </c>
      <c r="D16" s="495" t="s">
        <v>11</v>
      </c>
      <c r="E16" s="496"/>
      <c r="F16" s="4"/>
      <c r="G16" s="4"/>
      <c r="H16" s="382">
        <f>'Summary Sheet'!H16:I17</f>
        <v>12345</v>
      </c>
      <c r="I16" s="383"/>
      <c r="J16" s="363" t="s">
        <v>12</v>
      </c>
      <c r="K16" s="364"/>
      <c r="L16" s="365"/>
    </row>
    <row r="17" spans="1:21" ht="15" customHeight="1" thickBot="1" x14ac:dyDescent="0.3">
      <c r="A17" s="497"/>
      <c r="B17" s="498"/>
      <c r="C17" s="381"/>
      <c r="D17" s="497"/>
      <c r="E17" s="498"/>
      <c r="F17" s="5"/>
      <c r="G17" s="5"/>
      <c r="H17" s="384"/>
      <c r="I17" s="385"/>
      <c r="J17" s="492" t="str">
        <f>'Summary Sheet'!J17:L17</f>
        <v>12345-ABCDEFG</v>
      </c>
      <c r="K17" s="493"/>
      <c r="L17" s="494"/>
    </row>
    <row r="18" spans="1:21" ht="15" customHeight="1" x14ac:dyDescent="0.25">
      <c r="A18" s="14" t="s">
        <v>0</v>
      </c>
      <c r="B18" s="15" t="s">
        <v>1</v>
      </c>
      <c r="C18" s="15" t="s">
        <v>2</v>
      </c>
      <c r="D18" s="15" t="s">
        <v>3</v>
      </c>
      <c r="E18" s="16" t="s">
        <v>4</v>
      </c>
      <c r="F18" s="17" t="s">
        <v>8</v>
      </c>
      <c r="G18" s="17" t="s">
        <v>4</v>
      </c>
      <c r="H18" s="18" t="s">
        <v>0</v>
      </c>
      <c r="I18" s="15" t="s">
        <v>1</v>
      </c>
      <c r="J18" s="15" t="s">
        <v>2</v>
      </c>
      <c r="K18" s="15" t="s">
        <v>3</v>
      </c>
      <c r="L18" s="16" t="s">
        <v>4</v>
      </c>
      <c r="M18" s="23" t="s">
        <v>8</v>
      </c>
      <c r="N18" s="23" t="s">
        <v>4</v>
      </c>
    </row>
    <row r="19" spans="1:21" ht="15" customHeight="1" x14ac:dyDescent="0.25">
      <c r="A19" s="532" t="s">
        <v>815</v>
      </c>
      <c r="B19" s="533"/>
      <c r="C19" s="533"/>
      <c r="D19" s="533"/>
      <c r="E19" s="534"/>
      <c r="F19" s="41">
        <f t="shared" ref="F19:F61" si="0">D19*B19</f>
        <v>0</v>
      </c>
      <c r="G19" s="42">
        <f t="shared" ref="G19:G61" si="1">E19*B19</f>
        <v>0</v>
      </c>
      <c r="H19" s="523" t="s">
        <v>871</v>
      </c>
      <c r="I19" s="524"/>
      <c r="J19" s="524"/>
      <c r="K19" s="524"/>
      <c r="L19" s="525"/>
      <c r="M19" s="7">
        <f>K19*I19</f>
        <v>0</v>
      </c>
      <c r="N19" s="24">
        <f>L19*I19</f>
        <v>0</v>
      </c>
    </row>
    <row r="20" spans="1:21" ht="15" customHeight="1" thickBot="1" x14ac:dyDescent="0.3">
      <c r="A20" s="535"/>
      <c r="B20" s="536"/>
      <c r="C20" s="536"/>
      <c r="D20" s="536"/>
      <c r="E20" s="537"/>
      <c r="F20" s="41">
        <f t="shared" si="0"/>
        <v>0</v>
      </c>
      <c r="G20" s="42">
        <f t="shared" si="1"/>
        <v>0</v>
      </c>
      <c r="H20" s="526"/>
      <c r="I20" s="527"/>
      <c r="J20" s="527"/>
      <c r="K20" s="527"/>
      <c r="L20" s="528"/>
      <c r="M20" s="7">
        <f>K20*I20</f>
        <v>0</v>
      </c>
      <c r="N20" s="24">
        <f>L20*I20</f>
        <v>0</v>
      </c>
      <c r="R20" s="156" t="s">
        <v>251</v>
      </c>
      <c r="U20" s="156" t="s">
        <v>251</v>
      </c>
    </row>
    <row r="21" spans="1:21" ht="15" customHeight="1" x14ac:dyDescent="0.25">
      <c r="A21" s="517">
        <v>534</v>
      </c>
      <c r="B21" s="518"/>
      <c r="C21" s="518"/>
      <c r="D21" s="518"/>
      <c r="E21" s="519"/>
      <c r="F21" s="41">
        <f t="shared" si="0"/>
        <v>0</v>
      </c>
      <c r="G21" s="42">
        <f t="shared" si="1"/>
        <v>0</v>
      </c>
      <c r="H21" s="529"/>
      <c r="I21" s="530"/>
      <c r="J21" s="530"/>
      <c r="K21" s="530"/>
      <c r="L21" s="531"/>
      <c r="M21" s="7">
        <f t="shared" ref="M21:M61" si="2">K21*I21</f>
        <v>0</v>
      </c>
      <c r="N21" s="24">
        <f t="shared" ref="N21:N61" si="3">L21*I21</f>
        <v>0</v>
      </c>
      <c r="Q21" s="168">
        <v>70</v>
      </c>
      <c r="R21" s="158">
        <f>ROUND(Q21*1.1,0)</f>
        <v>77</v>
      </c>
      <c r="T21" s="170">
        <v>82</v>
      </c>
      <c r="U21" s="158">
        <f t="shared" ref="U21:U28" si="4">ROUND(T21*1.1,0)</f>
        <v>90</v>
      </c>
    </row>
    <row r="22" spans="1:21" ht="15" customHeight="1" x14ac:dyDescent="0.25">
      <c r="A22" s="520"/>
      <c r="B22" s="521"/>
      <c r="C22" s="521"/>
      <c r="D22" s="521"/>
      <c r="E22" s="522"/>
      <c r="F22" s="41">
        <f t="shared" si="0"/>
        <v>0</v>
      </c>
      <c r="G22" s="42">
        <f t="shared" si="1"/>
        <v>0</v>
      </c>
      <c r="H22" s="29">
        <v>3270160</v>
      </c>
      <c r="I22" s="10"/>
      <c r="J22" s="30" t="s">
        <v>51</v>
      </c>
      <c r="K22" s="322">
        <v>283</v>
      </c>
      <c r="L22" s="32">
        <v>37</v>
      </c>
      <c r="M22" s="7">
        <f t="shared" si="2"/>
        <v>0</v>
      </c>
      <c r="N22" s="24">
        <f t="shared" si="3"/>
        <v>0</v>
      </c>
      <c r="Q22" s="166">
        <v>70</v>
      </c>
      <c r="R22" s="160">
        <f t="shared" ref="R22:R28" si="5">ROUND(Q22*1.1,0)</f>
        <v>77</v>
      </c>
      <c r="T22" s="171">
        <v>82</v>
      </c>
      <c r="U22" s="160">
        <f t="shared" si="4"/>
        <v>90</v>
      </c>
    </row>
    <row r="23" spans="1:21" ht="15" customHeight="1" x14ac:dyDescent="0.25">
      <c r="A23" s="29">
        <v>3206882</v>
      </c>
      <c r="B23" s="10"/>
      <c r="C23" s="40" t="s">
        <v>41</v>
      </c>
      <c r="D23" s="44">
        <v>227</v>
      </c>
      <c r="E23" s="32">
        <v>30</v>
      </c>
      <c r="F23" s="41">
        <f t="shared" si="0"/>
        <v>0</v>
      </c>
      <c r="G23" s="42">
        <f t="shared" si="1"/>
        <v>0</v>
      </c>
      <c r="H23" s="29">
        <v>3270161</v>
      </c>
      <c r="I23" s="10"/>
      <c r="J23" s="30" t="s">
        <v>52</v>
      </c>
      <c r="K23" s="322">
        <v>283</v>
      </c>
      <c r="L23" s="32">
        <v>37</v>
      </c>
      <c r="M23" s="7">
        <f t="shared" si="2"/>
        <v>0</v>
      </c>
      <c r="N23" s="24">
        <f t="shared" si="3"/>
        <v>0</v>
      </c>
      <c r="Q23" s="166">
        <v>75</v>
      </c>
      <c r="R23" s="160">
        <f t="shared" si="5"/>
        <v>83</v>
      </c>
      <c r="T23" s="171">
        <v>86</v>
      </c>
      <c r="U23" s="160">
        <f t="shared" si="4"/>
        <v>95</v>
      </c>
    </row>
    <row r="24" spans="1:21" ht="15" customHeight="1" x14ac:dyDescent="0.25">
      <c r="A24" s="29">
        <v>3206883</v>
      </c>
      <c r="B24" s="10"/>
      <c r="C24" s="40" t="s">
        <v>42</v>
      </c>
      <c r="D24" s="44">
        <v>227</v>
      </c>
      <c r="E24" s="32">
        <v>30</v>
      </c>
      <c r="F24" s="41">
        <f t="shared" si="0"/>
        <v>0</v>
      </c>
      <c r="G24" s="42">
        <f t="shared" si="1"/>
        <v>0</v>
      </c>
      <c r="H24" s="29">
        <v>3211163</v>
      </c>
      <c r="I24" s="10"/>
      <c r="J24" s="30" t="s">
        <v>34</v>
      </c>
      <c r="K24" s="322">
        <v>70</v>
      </c>
      <c r="L24" s="32">
        <v>7</v>
      </c>
      <c r="M24" s="7">
        <f t="shared" si="2"/>
        <v>0</v>
      </c>
      <c r="N24" s="24">
        <f t="shared" si="3"/>
        <v>0</v>
      </c>
      <c r="Q24" s="166">
        <v>73</v>
      </c>
      <c r="R24" s="160">
        <f t="shared" si="5"/>
        <v>80</v>
      </c>
      <c r="T24" s="171">
        <v>84</v>
      </c>
      <c r="U24" s="160">
        <f t="shared" si="4"/>
        <v>92</v>
      </c>
    </row>
    <row r="25" spans="1:21" ht="15" customHeight="1" x14ac:dyDescent="0.25">
      <c r="A25" s="29">
        <v>3206884</v>
      </c>
      <c r="B25" s="10"/>
      <c r="C25" s="40" t="s">
        <v>43</v>
      </c>
      <c r="D25" s="44">
        <v>242</v>
      </c>
      <c r="E25" s="32">
        <v>30</v>
      </c>
      <c r="F25" s="41">
        <f t="shared" si="0"/>
        <v>0</v>
      </c>
      <c r="G25" s="42">
        <f t="shared" si="1"/>
        <v>0</v>
      </c>
      <c r="H25" s="29"/>
      <c r="I25" s="13"/>
      <c r="J25" s="40"/>
      <c r="K25" s="175"/>
      <c r="L25" s="32"/>
      <c r="M25" s="7">
        <f t="shared" si="2"/>
        <v>0</v>
      </c>
      <c r="N25" s="24">
        <f t="shared" si="3"/>
        <v>0</v>
      </c>
      <c r="Q25" s="166">
        <v>73</v>
      </c>
      <c r="R25" s="160">
        <f t="shared" si="5"/>
        <v>80</v>
      </c>
      <c r="T25" s="172">
        <v>84</v>
      </c>
      <c r="U25" s="160">
        <f t="shared" si="4"/>
        <v>92</v>
      </c>
    </row>
    <row r="26" spans="1:21" ht="15" customHeight="1" x14ac:dyDescent="0.25">
      <c r="A26" s="29">
        <v>3207085</v>
      </c>
      <c r="B26" s="10"/>
      <c r="C26" s="40" t="s">
        <v>44</v>
      </c>
      <c r="D26" s="44">
        <v>238</v>
      </c>
      <c r="E26" s="32">
        <v>31</v>
      </c>
      <c r="F26" s="41">
        <f t="shared" si="0"/>
        <v>0</v>
      </c>
      <c r="G26" s="42">
        <f t="shared" si="1"/>
        <v>0</v>
      </c>
      <c r="H26" s="523" t="s">
        <v>55</v>
      </c>
      <c r="I26" s="524"/>
      <c r="J26" s="524"/>
      <c r="K26" s="524"/>
      <c r="L26" s="525"/>
      <c r="M26" s="7">
        <f t="shared" si="2"/>
        <v>0</v>
      </c>
      <c r="N26" s="24">
        <f t="shared" si="3"/>
        <v>0</v>
      </c>
      <c r="Q26" s="166">
        <v>77</v>
      </c>
      <c r="R26" s="160">
        <f t="shared" si="5"/>
        <v>85</v>
      </c>
      <c r="T26" s="173">
        <v>89</v>
      </c>
      <c r="U26" s="160">
        <f t="shared" si="4"/>
        <v>98</v>
      </c>
    </row>
    <row r="27" spans="1:21" ht="15" customHeight="1" x14ac:dyDescent="0.25">
      <c r="A27" s="29">
        <v>3207086</v>
      </c>
      <c r="B27" s="10"/>
      <c r="C27" s="40" t="s">
        <v>45</v>
      </c>
      <c r="D27" s="44">
        <v>238</v>
      </c>
      <c r="E27" s="32">
        <v>31</v>
      </c>
      <c r="F27" s="41">
        <f t="shared" si="0"/>
        <v>0</v>
      </c>
      <c r="G27" s="42">
        <f t="shared" si="1"/>
        <v>0</v>
      </c>
      <c r="H27" s="529"/>
      <c r="I27" s="530"/>
      <c r="J27" s="530"/>
      <c r="K27" s="530"/>
      <c r="L27" s="531"/>
      <c r="M27" s="7">
        <f t="shared" si="2"/>
        <v>0</v>
      </c>
      <c r="N27" s="24">
        <f t="shared" si="3"/>
        <v>0</v>
      </c>
      <c r="Q27" s="166"/>
      <c r="R27" s="160">
        <f t="shared" si="5"/>
        <v>0</v>
      </c>
      <c r="T27" s="173"/>
      <c r="U27" s="160">
        <f t="shared" si="4"/>
        <v>0</v>
      </c>
    </row>
    <row r="28" spans="1:21" ht="15" customHeight="1" thickBot="1" x14ac:dyDescent="0.3">
      <c r="A28" s="29">
        <v>3207087</v>
      </c>
      <c r="B28" s="10"/>
      <c r="C28" s="40" t="s">
        <v>46</v>
      </c>
      <c r="D28" s="44">
        <v>250</v>
      </c>
      <c r="E28" s="32">
        <v>31</v>
      </c>
      <c r="F28" s="41">
        <f t="shared" si="0"/>
        <v>0</v>
      </c>
      <c r="G28" s="42">
        <f t="shared" si="1"/>
        <v>0</v>
      </c>
      <c r="H28" s="29">
        <v>3211167</v>
      </c>
      <c r="I28" s="10"/>
      <c r="J28" s="43" t="s">
        <v>39</v>
      </c>
      <c r="K28" s="322">
        <v>132</v>
      </c>
      <c r="L28" s="45">
        <v>11</v>
      </c>
      <c r="M28" s="7">
        <f t="shared" si="2"/>
        <v>0</v>
      </c>
      <c r="N28" s="24">
        <f t="shared" si="3"/>
        <v>0</v>
      </c>
      <c r="Q28" s="167"/>
      <c r="R28" s="162">
        <f t="shared" si="5"/>
        <v>0</v>
      </c>
      <c r="T28" s="174"/>
      <c r="U28" s="162">
        <f t="shared" si="4"/>
        <v>0</v>
      </c>
    </row>
    <row r="29" spans="1:21" ht="15" customHeight="1" x14ac:dyDescent="0.25">
      <c r="A29" s="29">
        <v>3200100</v>
      </c>
      <c r="B29" s="10"/>
      <c r="C29" s="40" t="s">
        <v>47</v>
      </c>
      <c r="D29" s="356">
        <v>238</v>
      </c>
      <c r="E29" s="32">
        <v>31</v>
      </c>
      <c r="F29" s="41">
        <f t="shared" si="0"/>
        <v>0</v>
      </c>
      <c r="G29" s="42">
        <f t="shared" si="1"/>
        <v>0</v>
      </c>
      <c r="H29" s="29"/>
      <c r="I29" s="13"/>
      <c r="J29" s="40"/>
      <c r="K29" s="175"/>
      <c r="L29" s="32"/>
      <c r="M29" s="7">
        <f t="shared" si="2"/>
        <v>0</v>
      </c>
      <c r="N29" s="24">
        <f t="shared" si="3"/>
        <v>0</v>
      </c>
    </row>
    <row r="30" spans="1:21" ht="15" customHeight="1" thickBot="1" x14ac:dyDescent="0.3">
      <c r="A30" s="29"/>
      <c r="B30" s="13"/>
      <c r="C30" s="40"/>
      <c r="D30" s="44"/>
      <c r="E30" s="32"/>
      <c r="F30" s="41">
        <f t="shared" si="0"/>
        <v>0</v>
      </c>
      <c r="G30" s="42">
        <f t="shared" si="1"/>
        <v>0</v>
      </c>
      <c r="H30" s="532" t="s">
        <v>50</v>
      </c>
      <c r="I30" s="533"/>
      <c r="J30" s="533"/>
      <c r="K30" s="533"/>
      <c r="L30" s="534"/>
      <c r="M30" s="7">
        <f t="shared" si="2"/>
        <v>0</v>
      </c>
      <c r="N30" s="24">
        <f t="shared" si="3"/>
        <v>0</v>
      </c>
      <c r="R30" s="156" t="s">
        <v>251</v>
      </c>
      <c r="U30" s="156" t="s">
        <v>251</v>
      </c>
    </row>
    <row r="31" spans="1:21" ht="15" customHeight="1" x14ac:dyDescent="0.25">
      <c r="A31" s="517">
        <v>834</v>
      </c>
      <c r="B31" s="518"/>
      <c r="C31" s="518"/>
      <c r="D31" s="518"/>
      <c r="E31" s="519"/>
      <c r="F31" s="41">
        <f t="shared" si="0"/>
        <v>0</v>
      </c>
      <c r="G31" s="42">
        <f t="shared" si="1"/>
        <v>0</v>
      </c>
      <c r="H31" s="535"/>
      <c r="I31" s="536"/>
      <c r="J31" s="536"/>
      <c r="K31" s="536"/>
      <c r="L31" s="537"/>
      <c r="M31" s="7">
        <f t="shared" si="2"/>
        <v>0</v>
      </c>
      <c r="N31" s="24">
        <f t="shared" si="3"/>
        <v>0</v>
      </c>
      <c r="Q31" s="168">
        <v>70</v>
      </c>
      <c r="R31" s="158">
        <f t="shared" ref="R31:R46" si="6">ROUND(Q31*1.1,0)</f>
        <v>77</v>
      </c>
      <c r="T31" s="168">
        <v>92</v>
      </c>
      <c r="U31" s="158">
        <f t="shared" ref="U31:U38" si="7">ROUND(T31*1.1,0)</f>
        <v>101</v>
      </c>
    </row>
    <row r="32" spans="1:21" ht="15" customHeight="1" x14ac:dyDescent="0.25">
      <c r="A32" s="520"/>
      <c r="B32" s="521"/>
      <c r="C32" s="521"/>
      <c r="D32" s="521"/>
      <c r="E32" s="522"/>
      <c r="F32" s="41">
        <f t="shared" si="0"/>
        <v>0</v>
      </c>
      <c r="G32" s="42">
        <f t="shared" si="1"/>
        <v>0</v>
      </c>
      <c r="H32" s="523" t="s">
        <v>816</v>
      </c>
      <c r="I32" s="524"/>
      <c r="J32" s="524"/>
      <c r="K32" s="524"/>
      <c r="L32" s="525"/>
      <c r="M32" s="7">
        <f t="shared" si="2"/>
        <v>0</v>
      </c>
      <c r="N32" s="24">
        <f t="shared" si="3"/>
        <v>0</v>
      </c>
      <c r="Q32" s="166">
        <v>70</v>
      </c>
      <c r="R32" s="160">
        <f t="shared" si="6"/>
        <v>77</v>
      </c>
      <c r="T32" s="166">
        <v>92</v>
      </c>
      <c r="U32" s="160">
        <f t="shared" si="7"/>
        <v>101</v>
      </c>
    </row>
    <row r="33" spans="1:21" ht="15" customHeight="1" x14ac:dyDescent="0.25">
      <c r="A33" s="29">
        <v>3270123</v>
      </c>
      <c r="B33" s="10"/>
      <c r="C33" s="40" t="s">
        <v>48</v>
      </c>
      <c r="D33" s="175">
        <v>299</v>
      </c>
      <c r="E33" s="32">
        <v>40</v>
      </c>
      <c r="F33" s="41">
        <f t="shared" si="0"/>
        <v>0</v>
      </c>
      <c r="G33" s="42">
        <f t="shared" si="1"/>
        <v>0</v>
      </c>
      <c r="H33" s="529"/>
      <c r="I33" s="530"/>
      <c r="J33" s="530"/>
      <c r="K33" s="530"/>
      <c r="L33" s="531"/>
      <c r="M33" s="7">
        <f t="shared" si="2"/>
        <v>0</v>
      </c>
      <c r="N33" s="24">
        <f t="shared" si="3"/>
        <v>0</v>
      </c>
      <c r="Q33" s="166">
        <v>75</v>
      </c>
      <c r="R33" s="160">
        <f t="shared" si="6"/>
        <v>83</v>
      </c>
      <c r="T33" s="166">
        <v>98</v>
      </c>
      <c r="U33" s="160">
        <f t="shared" si="7"/>
        <v>108</v>
      </c>
    </row>
    <row r="34" spans="1:21" ht="15" customHeight="1" x14ac:dyDescent="0.25">
      <c r="A34" s="29">
        <v>3270124</v>
      </c>
      <c r="B34" s="10"/>
      <c r="C34" s="40" t="s">
        <v>49</v>
      </c>
      <c r="D34" s="175">
        <v>299</v>
      </c>
      <c r="E34" s="32">
        <v>40</v>
      </c>
      <c r="F34" s="41">
        <f t="shared" si="0"/>
        <v>0</v>
      </c>
      <c r="G34" s="42">
        <f t="shared" si="1"/>
        <v>0</v>
      </c>
      <c r="H34" s="29">
        <v>3216837</v>
      </c>
      <c r="I34" s="10"/>
      <c r="J34" s="40" t="s">
        <v>764</v>
      </c>
      <c r="K34" s="31">
        <v>252</v>
      </c>
      <c r="L34" s="32">
        <v>31</v>
      </c>
      <c r="M34" s="7">
        <f t="shared" si="2"/>
        <v>0</v>
      </c>
      <c r="N34" s="24">
        <f t="shared" si="3"/>
        <v>0</v>
      </c>
      <c r="Q34" s="166">
        <v>73</v>
      </c>
      <c r="R34" s="160">
        <f t="shared" si="6"/>
        <v>80</v>
      </c>
      <c r="T34" s="166">
        <v>95</v>
      </c>
      <c r="U34" s="160">
        <f t="shared" si="7"/>
        <v>105</v>
      </c>
    </row>
    <row r="35" spans="1:21" ht="15" customHeight="1" x14ac:dyDescent="0.25">
      <c r="A35" s="29"/>
      <c r="B35" s="13"/>
      <c r="C35" s="40"/>
      <c r="D35" s="175"/>
      <c r="E35" s="32"/>
      <c r="F35" s="41">
        <f t="shared" si="0"/>
        <v>0</v>
      </c>
      <c r="G35" s="42">
        <f t="shared" si="1"/>
        <v>0</v>
      </c>
      <c r="H35" s="29">
        <v>3216836</v>
      </c>
      <c r="I35" s="10"/>
      <c r="J35" s="40" t="s">
        <v>765</v>
      </c>
      <c r="K35" s="31">
        <v>252</v>
      </c>
      <c r="L35" s="32">
        <v>31</v>
      </c>
      <c r="M35" s="7">
        <f t="shared" si="2"/>
        <v>0</v>
      </c>
      <c r="N35" s="24">
        <f t="shared" si="3"/>
        <v>0</v>
      </c>
      <c r="Q35" s="166">
        <v>73</v>
      </c>
      <c r="R35" s="160">
        <f t="shared" si="6"/>
        <v>80</v>
      </c>
      <c r="T35" s="166">
        <v>95</v>
      </c>
      <c r="U35" s="160">
        <f t="shared" si="7"/>
        <v>105</v>
      </c>
    </row>
    <row r="36" spans="1:21" ht="15" customHeight="1" x14ac:dyDescent="0.25">
      <c r="A36" s="29"/>
      <c r="B36" s="13"/>
      <c r="C36" s="40"/>
      <c r="D36" s="175"/>
      <c r="E36" s="32"/>
      <c r="F36" s="41">
        <f t="shared" si="0"/>
        <v>0</v>
      </c>
      <c r="G36" s="42">
        <f t="shared" si="1"/>
        <v>0</v>
      </c>
      <c r="H36" s="29">
        <v>3217041</v>
      </c>
      <c r="I36" s="10"/>
      <c r="J36" s="40" t="s">
        <v>57</v>
      </c>
      <c r="K36" s="31">
        <v>274</v>
      </c>
      <c r="L36" s="32">
        <v>32</v>
      </c>
      <c r="M36" s="7">
        <f t="shared" si="2"/>
        <v>0</v>
      </c>
      <c r="N36" s="24">
        <f t="shared" si="3"/>
        <v>0</v>
      </c>
      <c r="Q36" s="166">
        <v>77</v>
      </c>
      <c r="R36" s="160">
        <f t="shared" si="6"/>
        <v>85</v>
      </c>
      <c r="T36" s="166">
        <v>100</v>
      </c>
      <c r="U36" s="160">
        <f t="shared" si="7"/>
        <v>110</v>
      </c>
    </row>
    <row r="37" spans="1:21" ht="15" customHeight="1" x14ac:dyDescent="0.25">
      <c r="A37" s="29"/>
      <c r="B37" s="13"/>
      <c r="C37" s="40"/>
      <c r="D37" s="175"/>
      <c r="E37" s="32"/>
      <c r="F37" s="41">
        <f t="shared" si="0"/>
        <v>0</v>
      </c>
      <c r="G37" s="42">
        <f t="shared" si="1"/>
        <v>0</v>
      </c>
      <c r="H37" s="29">
        <v>3217040</v>
      </c>
      <c r="I37" s="10"/>
      <c r="J37" s="40" t="s">
        <v>58</v>
      </c>
      <c r="K37" s="31">
        <v>274</v>
      </c>
      <c r="L37" s="32">
        <v>32</v>
      </c>
      <c r="M37" s="7">
        <f t="shared" si="2"/>
        <v>0</v>
      </c>
      <c r="N37" s="24">
        <f t="shared" si="3"/>
        <v>0</v>
      </c>
      <c r="Q37" s="166">
        <v>76</v>
      </c>
      <c r="R37" s="160">
        <f t="shared" si="6"/>
        <v>84</v>
      </c>
      <c r="T37" s="166"/>
      <c r="U37" s="160">
        <f t="shared" si="7"/>
        <v>0</v>
      </c>
    </row>
    <row r="38" spans="1:21" ht="15" customHeight="1" thickBot="1" x14ac:dyDescent="0.3">
      <c r="A38" s="29"/>
      <c r="B38" s="13"/>
      <c r="C38" s="40"/>
      <c r="D38" s="175"/>
      <c r="E38" s="32"/>
      <c r="F38" s="41">
        <f t="shared" si="0"/>
        <v>0</v>
      </c>
      <c r="G38" s="42">
        <f t="shared" si="1"/>
        <v>0</v>
      </c>
      <c r="H38" s="29">
        <v>3216839</v>
      </c>
      <c r="I38" s="10"/>
      <c r="J38" s="40" t="s">
        <v>59</v>
      </c>
      <c r="K38" s="31">
        <v>252</v>
      </c>
      <c r="L38" s="32">
        <v>31</v>
      </c>
      <c r="M38" s="7">
        <f t="shared" si="2"/>
        <v>0</v>
      </c>
      <c r="N38" s="24">
        <f t="shared" si="3"/>
        <v>0</v>
      </c>
      <c r="Q38" s="166">
        <v>76</v>
      </c>
      <c r="R38" s="160">
        <f t="shared" si="6"/>
        <v>84</v>
      </c>
      <c r="T38" s="167"/>
      <c r="U38" s="162">
        <f t="shared" si="7"/>
        <v>0</v>
      </c>
    </row>
    <row r="39" spans="1:21" ht="15" customHeight="1" x14ac:dyDescent="0.25">
      <c r="A39" s="29"/>
      <c r="B39" s="13"/>
      <c r="C39" s="40"/>
      <c r="D39" s="44"/>
      <c r="E39" s="32"/>
      <c r="F39" s="41">
        <f t="shared" si="0"/>
        <v>0</v>
      </c>
      <c r="G39" s="42">
        <f t="shared" si="1"/>
        <v>0</v>
      </c>
      <c r="H39" s="29">
        <v>3216838</v>
      </c>
      <c r="I39" s="10"/>
      <c r="J39" s="40" t="s">
        <v>60</v>
      </c>
      <c r="K39" s="31">
        <v>252</v>
      </c>
      <c r="L39" s="32">
        <v>31</v>
      </c>
      <c r="M39" s="7">
        <f t="shared" si="2"/>
        <v>0</v>
      </c>
      <c r="N39" s="24">
        <f t="shared" si="3"/>
        <v>0</v>
      </c>
      <c r="Q39" s="166">
        <v>81</v>
      </c>
      <c r="R39" s="160">
        <f t="shared" si="6"/>
        <v>89</v>
      </c>
    </row>
    <row r="40" spans="1:21" ht="15" customHeight="1" thickBot="1" x14ac:dyDescent="0.3">
      <c r="A40" s="532" t="s">
        <v>762</v>
      </c>
      <c r="B40" s="533"/>
      <c r="C40" s="533"/>
      <c r="D40" s="533"/>
      <c r="E40" s="534"/>
      <c r="F40" s="41">
        <f t="shared" si="0"/>
        <v>0</v>
      </c>
      <c r="G40" s="42">
        <f t="shared" si="1"/>
        <v>0</v>
      </c>
      <c r="H40" s="29">
        <v>3217043</v>
      </c>
      <c r="I40" s="10"/>
      <c r="J40" s="40" t="s">
        <v>61</v>
      </c>
      <c r="K40" s="31">
        <v>274</v>
      </c>
      <c r="L40" s="32">
        <v>33</v>
      </c>
      <c r="M40" s="7">
        <f t="shared" si="2"/>
        <v>0</v>
      </c>
      <c r="N40" s="24">
        <f t="shared" si="3"/>
        <v>0</v>
      </c>
      <c r="Q40" s="166">
        <v>94</v>
      </c>
      <c r="R40" s="160">
        <f t="shared" si="6"/>
        <v>103</v>
      </c>
      <c r="U40" s="156" t="s">
        <v>251</v>
      </c>
    </row>
    <row r="41" spans="1:21" ht="15" customHeight="1" x14ac:dyDescent="0.25">
      <c r="A41" s="535"/>
      <c r="B41" s="536"/>
      <c r="C41" s="536"/>
      <c r="D41" s="536"/>
      <c r="E41" s="537"/>
      <c r="F41" s="41">
        <f t="shared" si="0"/>
        <v>0</v>
      </c>
      <c r="G41" s="42">
        <f t="shared" si="1"/>
        <v>0</v>
      </c>
      <c r="H41" s="29">
        <v>3217042</v>
      </c>
      <c r="I41" s="10"/>
      <c r="J41" s="40" t="s">
        <v>62</v>
      </c>
      <c r="K41" s="31">
        <v>274</v>
      </c>
      <c r="L41" s="32">
        <v>33</v>
      </c>
      <c r="M41" s="7">
        <f t="shared" si="2"/>
        <v>0</v>
      </c>
      <c r="N41" s="24">
        <f t="shared" si="3"/>
        <v>0</v>
      </c>
      <c r="Q41" s="166">
        <v>94</v>
      </c>
      <c r="R41" s="160">
        <f t="shared" si="6"/>
        <v>103</v>
      </c>
      <c r="T41" s="168">
        <v>95</v>
      </c>
      <c r="U41" s="158">
        <f t="shared" ref="U41:U48" si="8">ROUND(T41*1.1,0)</f>
        <v>105</v>
      </c>
    </row>
    <row r="42" spans="1:21" ht="15" customHeight="1" x14ac:dyDescent="0.25">
      <c r="A42" s="517">
        <v>534</v>
      </c>
      <c r="B42" s="518"/>
      <c r="C42" s="518"/>
      <c r="D42" s="518"/>
      <c r="E42" s="519"/>
      <c r="F42" s="41">
        <f t="shared" si="0"/>
        <v>0</v>
      </c>
      <c r="G42" s="42">
        <f t="shared" si="1"/>
        <v>0</v>
      </c>
      <c r="H42" s="29"/>
      <c r="I42" s="13"/>
      <c r="J42" s="30"/>
      <c r="K42" s="31"/>
      <c r="L42" s="32"/>
      <c r="M42" s="7">
        <f t="shared" si="2"/>
        <v>0</v>
      </c>
      <c r="N42" s="24">
        <f t="shared" si="3"/>
        <v>0</v>
      </c>
      <c r="Q42" s="166">
        <v>101</v>
      </c>
      <c r="R42" s="160">
        <f t="shared" si="6"/>
        <v>111</v>
      </c>
      <c r="T42" s="166">
        <v>95</v>
      </c>
      <c r="U42" s="160">
        <f t="shared" si="8"/>
        <v>105</v>
      </c>
    </row>
    <row r="43" spans="1:21" ht="15" customHeight="1" x14ac:dyDescent="0.25">
      <c r="A43" s="520"/>
      <c r="B43" s="521"/>
      <c r="C43" s="521"/>
      <c r="D43" s="521"/>
      <c r="E43" s="522"/>
      <c r="F43" s="41">
        <f t="shared" si="0"/>
        <v>0</v>
      </c>
      <c r="G43" s="42">
        <f t="shared" si="1"/>
        <v>0</v>
      </c>
      <c r="H43" s="523" t="s">
        <v>56</v>
      </c>
      <c r="I43" s="524"/>
      <c r="J43" s="524"/>
      <c r="K43" s="524"/>
      <c r="L43" s="525"/>
      <c r="M43" s="7">
        <f t="shared" si="2"/>
        <v>0</v>
      </c>
      <c r="N43" s="24">
        <f t="shared" si="3"/>
        <v>0</v>
      </c>
      <c r="Q43" s="166">
        <v>65</v>
      </c>
      <c r="R43" s="160">
        <f t="shared" si="6"/>
        <v>72</v>
      </c>
      <c r="T43" s="166">
        <v>100</v>
      </c>
      <c r="U43" s="160">
        <f t="shared" si="8"/>
        <v>110</v>
      </c>
    </row>
    <row r="44" spans="1:21" ht="15" customHeight="1" x14ac:dyDescent="0.25">
      <c r="A44" s="9">
        <v>3310084</v>
      </c>
      <c r="B44" s="10"/>
      <c r="C44" s="3" t="s">
        <v>32</v>
      </c>
      <c r="D44" s="31">
        <v>55</v>
      </c>
      <c r="E44" s="32">
        <v>6</v>
      </c>
      <c r="F44" s="41">
        <f t="shared" si="0"/>
        <v>0</v>
      </c>
      <c r="G44" s="42">
        <f t="shared" si="1"/>
        <v>0</v>
      </c>
      <c r="H44" s="529"/>
      <c r="I44" s="530"/>
      <c r="J44" s="530"/>
      <c r="K44" s="530"/>
      <c r="L44" s="531"/>
      <c r="M44" s="7">
        <f t="shared" si="2"/>
        <v>0</v>
      </c>
      <c r="N44" s="24">
        <f t="shared" si="3"/>
        <v>0</v>
      </c>
      <c r="Q44" s="166">
        <v>68</v>
      </c>
      <c r="R44" s="160">
        <f t="shared" si="6"/>
        <v>75</v>
      </c>
      <c r="T44" s="166">
        <v>98</v>
      </c>
      <c r="U44" s="160">
        <f t="shared" si="8"/>
        <v>108</v>
      </c>
    </row>
    <row r="45" spans="1:21" ht="15" customHeight="1" x14ac:dyDescent="0.25">
      <c r="A45" s="9">
        <v>3310087</v>
      </c>
      <c r="B45" s="10"/>
      <c r="C45" s="3" t="s">
        <v>33</v>
      </c>
      <c r="D45" s="31">
        <v>55</v>
      </c>
      <c r="E45" s="32">
        <v>7</v>
      </c>
      <c r="F45" s="41">
        <f t="shared" si="0"/>
        <v>0</v>
      </c>
      <c r="G45" s="42">
        <f t="shared" si="1"/>
        <v>0</v>
      </c>
      <c r="H45" s="29">
        <v>3211046</v>
      </c>
      <c r="I45" s="10"/>
      <c r="J45" s="40" t="s">
        <v>63</v>
      </c>
      <c r="K45" s="31">
        <v>59</v>
      </c>
      <c r="L45" s="32">
        <v>7</v>
      </c>
      <c r="M45" s="7">
        <f t="shared" si="2"/>
        <v>0</v>
      </c>
      <c r="N45" s="24">
        <f t="shared" si="3"/>
        <v>0</v>
      </c>
      <c r="Q45" s="166"/>
      <c r="R45" s="160">
        <f t="shared" si="6"/>
        <v>0</v>
      </c>
      <c r="T45" s="166">
        <v>98</v>
      </c>
      <c r="U45" s="160">
        <f t="shared" si="8"/>
        <v>108</v>
      </c>
    </row>
    <row r="46" spans="1:21" ht="15" customHeight="1" thickBot="1" x14ac:dyDescent="0.3">
      <c r="A46" s="9">
        <v>3310090</v>
      </c>
      <c r="B46" s="10"/>
      <c r="C46" s="3" t="s">
        <v>34</v>
      </c>
      <c r="D46" s="31">
        <v>55</v>
      </c>
      <c r="E46" s="32">
        <v>8</v>
      </c>
      <c r="F46" s="41">
        <f t="shared" si="0"/>
        <v>0</v>
      </c>
      <c r="G46" s="42">
        <f t="shared" si="1"/>
        <v>0</v>
      </c>
      <c r="H46" s="29">
        <v>3211050</v>
      </c>
      <c r="I46" s="10"/>
      <c r="J46" s="40" t="s">
        <v>64</v>
      </c>
      <c r="K46" s="31">
        <v>59</v>
      </c>
      <c r="L46" s="32">
        <v>8</v>
      </c>
      <c r="M46" s="7">
        <f t="shared" si="2"/>
        <v>0</v>
      </c>
      <c r="N46" s="24">
        <f t="shared" si="3"/>
        <v>0</v>
      </c>
      <c r="Q46" s="167"/>
      <c r="R46" s="162">
        <f t="shared" si="6"/>
        <v>0</v>
      </c>
      <c r="T46" s="166">
        <v>103</v>
      </c>
      <c r="U46" s="160">
        <f t="shared" si="8"/>
        <v>113</v>
      </c>
    </row>
    <row r="47" spans="1:21" ht="15" customHeight="1" x14ac:dyDescent="0.25">
      <c r="A47" s="9">
        <v>3310092</v>
      </c>
      <c r="B47" s="10"/>
      <c r="C47" s="3" t="s">
        <v>35</v>
      </c>
      <c r="D47" s="31">
        <v>72</v>
      </c>
      <c r="E47" s="32">
        <v>10</v>
      </c>
      <c r="F47" s="41">
        <f t="shared" si="0"/>
        <v>0</v>
      </c>
      <c r="G47" s="42">
        <f t="shared" si="1"/>
        <v>0</v>
      </c>
      <c r="H47" s="29"/>
      <c r="I47" s="13"/>
      <c r="J47" s="30"/>
      <c r="K47" s="31"/>
      <c r="L47" s="32"/>
      <c r="M47" s="7">
        <f t="shared" si="2"/>
        <v>0</v>
      </c>
      <c r="N47" s="24">
        <f t="shared" si="3"/>
        <v>0</v>
      </c>
      <c r="T47" s="166"/>
      <c r="U47" s="160">
        <f t="shared" si="8"/>
        <v>0</v>
      </c>
    </row>
    <row r="48" spans="1:21" ht="15" customHeight="1" thickBot="1" x14ac:dyDescent="0.3">
      <c r="A48" s="9">
        <v>3310095</v>
      </c>
      <c r="B48" s="10"/>
      <c r="C48" s="3" t="s">
        <v>36</v>
      </c>
      <c r="D48" s="31">
        <v>72</v>
      </c>
      <c r="E48" s="32">
        <v>11</v>
      </c>
      <c r="F48" s="41">
        <f t="shared" si="0"/>
        <v>0</v>
      </c>
      <c r="G48" s="42">
        <f t="shared" si="1"/>
        <v>0</v>
      </c>
      <c r="H48" s="29"/>
      <c r="I48" s="13"/>
      <c r="J48" s="30"/>
      <c r="K48" s="31"/>
      <c r="L48" s="32"/>
      <c r="M48" s="7">
        <f t="shared" si="2"/>
        <v>0</v>
      </c>
      <c r="N48" s="24">
        <f t="shared" si="3"/>
        <v>0</v>
      </c>
      <c r="R48" s="156" t="s">
        <v>251</v>
      </c>
      <c r="T48" s="167"/>
      <c r="U48" s="162">
        <f t="shared" si="8"/>
        <v>0</v>
      </c>
    </row>
    <row r="49" spans="1:21" ht="15" customHeight="1" x14ac:dyDescent="0.25">
      <c r="A49" s="9">
        <v>3310098</v>
      </c>
      <c r="B49" s="10"/>
      <c r="C49" s="3" t="s">
        <v>37</v>
      </c>
      <c r="D49" s="31">
        <v>112</v>
      </c>
      <c r="E49" s="32">
        <v>15</v>
      </c>
      <c r="F49" s="41">
        <f t="shared" si="0"/>
        <v>0</v>
      </c>
      <c r="G49" s="42">
        <f t="shared" si="1"/>
        <v>0</v>
      </c>
      <c r="H49" s="29"/>
      <c r="I49" s="13"/>
      <c r="J49" s="40"/>
      <c r="K49" s="175"/>
      <c r="L49" s="32"/>
      <c r="M49" s="7">
        <f t="shared" si="2"/>
        <v>0</v>
      </c>
      <c r="N49" s="24">
        <f t="shared" si="3"/>
        <v>0</v>
      </c>
      <c r="Q49" s="168">
        <v>82</v>
      </c>
      <c r="R49" s="158">
        <f t="shared" ref="R49:R59" si="9">ROUND(Q49*1.1,0)</f>
        <v>90</v>
      </c>
    </row>
    <row r="50" spans="1:21" ht="15" customHeight="1" thickBot="1" x14ac:dyDescent="0.3">
      <c r="A50" s="29"/>
      <c r="B50" s="13"/>
      <c r="C50" s="30"/>
      <c r="D50" s="31"/>
      <c r="E50" s="32"/>
      <c r="F50" s="41">
        <f t="shared" si="0"/>
        <v>0</v>
      </c>
      <c r="G50" s="42">
        <f t="shared" si="1"/>
        <v>0</v>
      </c>
      <c r="H50" s="532" t="s">
        <v>65</v>
      </c>
      <c r="I50" s="533"/>
      <c r="J50" s="533"/>
      <c r="K50" s="533"/>
      <c r="L50" s="534"/>
      <c r="M50" s="7">
        <f t="shared" si="2"/>
        <v>0</v>
      </c>
      <c r="N50" s="24">
        <f t="shared" si="3"/>
        <v>0</v>
      </c>
      <c r="Q50" s="166">
        <v>82</v>
      </c>
      <c r="R50" s="160">
        <f t="shared" si="9"/>
        <v>90</v>
      </c>
      <c r="U50" s="156" t="s">
        <v>251</v>
      </c>
    </row>
    <row r="51" spans="1:21" ht="15" customHeight="1" x14ac:dyDescent="0.25">
      <c r="A51" s="517">
        <v>834</v>
      </c>
      <c r="B51" s="518"/>
      <c r="C51" s="518"/>
      <c r="D51" s="518"/>
      <c r="E51" s="519"/>
      <c r="F51" s="41">
        <f t="shared" si="0"/>
        <v>0</v>
      </c>
      <c r="G51" s="42">
        <f t="shared" si="1"/>
        <v>0</v>
      </c>
      <c r="H51" s="535"/>
      <c r="I51" s="536"/>
      <c r="J51" s="536"/>
      <c r="K51" s="536"/>
      <c r="L51" s="537"/>
      <c r="M51" s="7">
        <f t="shared" si="2"/>
        <v>0</v>
      </c>
      <c r="N51" s="24">
        <f t="shared" si="3"/>
        <v>0</v>
      </c>
      <c r="Q51" s="166">
        <v>86</v>
      </c>
      <c r="R51" s="160">
        <f t="shared" si="9"/>
        <v>95</v>
      </c>
      <c r="T51" s="168">
        <v>95</v>
      </c>
      <c r="U51" s="158">
        <f t="shared" ref="U51:U59" si="10">ROUND(T51*1.1,0)</f>
        <v>105</v>
      </c>
    </row>
    <row r="52" spans="1:21" ht="15" customHeight="1" x14ac:dyDescent="0.25">
      <c r="A52" s="520"/>
      <c r="B52" s="521"/>
      <c r="C52" s="521"/>
      <c r="D52" s="521"/>
      <c r="E52" s="522"/>
      <c r="F52" s="41">
        <f t="shared" si="0"/>
        <v>0</v>
      </c>
      <c r="G52" s="42">
        <f t="shared" si="1"/>
        <v>0</v>
      </c>
      <c r="H52" s="523" t="s">
        <v>870</v>
      </c>
      <c r="I52" s="524"/>
      <c r="J52" s="524"/>
      <c r="K52" s="524"/>
      <c r="L52" s="525"/>
      <c r="M52" s="7">
        <f t="shared" si="2"/>
        <v>0</v>
      </c>
      <c r="N52" s="24">
        <f t="shared" si="3"/>
        <v>0</v>
      </c>
      <c r="Q52" s="166">
        <v>84</v>
      </c>
      <c r="R52" s="160">
        <f t="shared" si="9"/>
        <v>92</v>
      </c>
      <c r="T52" s="166">
        <v>95</v>
      </c>
      <c r="U52" s="160">
        <f t="shared" si="10"/>
        <v>105</v>
      </c>
    </row>
    <row r="53" spans="1:21" ht="15" customHeight="1" x14ac:dyDescent="0.25">
      <c r="A53" s="9">
        <v>3310118</v>
      </c>
      <c r="B53" s="10"/>
      <c r="C53" s="3" t="s">
        <v>38</v>
      </c>
      <c r="D53" s="31">
        <v>75</v>
      </c>
      <c r="E53" s="32">
        <v>10</v>
      </c>
      <c r="F53" s="41">
        <f t="shared" si="0"/>
        <v>0</v>
      </c>
      <c r="G53" s="42">
        <f t="shared" si="1"/>
        <v>0</v>
      </c>
      <c r="H53" s="526"/>
      <c r="I53" s="527"/>
      <c r="J53" s="527"/>
      <c r="K53" s="527"/>
      <c r="L53" s="528"/>
      <c r="M53" s="7">
        <f t="shared" si="2"/>
        <v>0</v>
      </c>
      <c r="N53" s="24">
        <f t="shared" si="3"/>
        <v>0</v>
      </c>
      <c r="Q53" s="166">
        <v>84</v>
      </c>
      <c r="R53" s="160">
        <f t="shared" si="9"/>
        <v>92</v>
      </c>
      <c r="T53" s="166">
        <v>100</v>
      </c>
      <c r="U53" s="160">
        <f t="shared" si="10"/>
        <v>110</v>
      </c>
    </row>
    <row r="54" spans="1:21" ht="15" customHeight="1" x14ac:dyDescent="0.25">
      <c r="A54" s="9"/>
      <c r="B54" s="13"/>
      <c r="C54" s="3"/>
      <c r="D54" s="31"/>
      <c r="E54" s="32"/>
      <c r="F54" s="41">
        <f t="shared" si="0"/>
        <v>0</v>
      </c>
      <c r="G54" s="42">
        <f t="shared" si="1"/>
        <v>0</v>
      </c>
      <c r="H54" s="529"/>
      <c r="I54" s="530"/>
      <c r="J54" s="530"/>
      <c r="K54" s="530"/>
      <c r="L54" s="531"/>
      <c r="M54" s="7">
        <f t="shared" si="2"/>
        <v>0</v>
      </c>
      <c r="N54" s="24">
        <f t="shared" si="3"/>
        <v>0</v>
      </c>
      <c r="Q54" s="166">
        <v>89</v>
      </c>
      <c r="R54" s="160">
        <f t="shared" si="9"/>
        <v>98</v>
      </c>
      <c r="T54" s="166">
        <v>98</v>
      </c>
      <c r="U54" s="160">
        <f t="shared" si="10"/>
        <v>108</v>
      </c>
    </row>
    <row r="55" spans="1:21" ht="15" customHeight="1" x14ac:dyDescent="0.25">
      <c r="A55" s="9"/>
      <c r="B55" s="13"/>
      <c r="C55" s="3"/>
      <c r="D55" s="31"/>
      <c r="E55" s="32"/>
      <c r="F55" s="41">
        <f t="shared" si="0"/>
        <v>0</v>
      </c>
      <c r="G55" s="42">
        <f t="shared" si="1"/>
        <v>0</v>
      </c>
      <c r="H55" s="29">
        <v>3620053</v>
      </c>
      <c r="I55" s="10"/>
      <c r="J55" s="40" t="s">
        <v>77</v>
      </c>
      <c r="K55" s="322">
        <v>177</v>
      </c>
      <c r="L55" s="32">
        <v>24</v>
      </c>
      <c r="M55" s="7">
        <f t="shared" si="2"/>
        <v>0</v>
      </c>
      <c r="N55" s="24">
        <f t="shared" si="3"/>
        <v>0</v>
      </c>
      <c r="Q55" s="166"/>
      <c r="R55" s="160">
        <f t="shared" si="9"/>
        <v>0</v>
      </c>
      <c r="T55" s="166">
        <v>98</v>
      </c>
      <c r="U55" s="160">
        <f t="shared" si="10"/>
        <v>108</v>
      </c>
    </row>
    <row r="56" spans="1:21" ht="15" customHeight="1" x14ac:dyDescent="0.25">
      <c r="A56" s="9"/>
      <c r="B56" s="13"/>
      <c r="C56" s="3"/>
      <c r="D56" s="31"/>
      <c r="E56" s="32"/>
      <c r="F56" s="41">
        <f t="shared" si="0"/>
        <v>0</v>
      </c>
      <c r="G56" s="42">
        <f t="shared" si="1"/>
        <v>0</v>
      </c>
      <c r="H56" s="29">
        <v>3620059</v>
      </c>
      <c r="I56" s="10"/>
      <c r="J56" s="40" t="s">
        <v>78</v>
      </c>
      <c r="K56" s="323">
        <v>393</v>
      </c>
      <c r="L56" s="32">
        <v>34</v>
      </c>
      <c r="M56" s="7">
        <f t="shared" si="2"/>
        <v>0</v>
      </c>
      <c r="N56" s="24">
        <f t="shared" si="3"/>
        <v>0</v>
      </c>
      <c r="Q56" s="166"/>
      <c r="R56" s="160">
        <f t="shared" si="9"/>
        <v>0</v>
      </c>
      <c r="T56" s="166">
        <v>103</v>
      </c>
      <c r="U56" s="160">
        <f t="shared" si="10"/>
        <v>113</v>
      </c>
    </row>
    <row r="57" spans="1:21" ht="15" customHeight="1" x14ac:dyDescent="0.25">
      <c r="A57" s="29"/>
      <c r="B57" s="13"/>
      <c r="C57" s="30"/>
      <c r="D57" s="31"/>
      <c r="E57" s="32"/>
      <c r="F57" s="41">
        <f t="shared" si="0"/>
        <v>0</v>
      </c>
      <c r="G57" s="42">
        <f t="shared" si="1"/>
        <v>0</v>
      </c>
      <c r="H57" s="29"/>
      <c r="I57" s="13"/>
      <c r="J57" s="30"/>
      <c r="K57" s="31"/>
      <c r="L57" s="32"/>
      <c r="M57" s="7">
        <f t="shared" si="2"/>
        <v>0</v>
      </c>
      <c r="N57" s="24">
        <f t="shared" si="3"/>
        <v>0</v>
      </c>
      <c r="Q57" s="166"/>
      <c r="R57" s="160">
        <f t="shared" si="9"/>
        <v>0</v>
      </c>
      <c r="T57" s="166"/>
      <c r="U57" s="160">
        <f t="shared" si="10"/>
        <v>0</v>
      </c>
    </row>
    <row r="58" spans="1:21" ht="15" customHeight="1" x14ac:dyDescent="0.25">
      <c r="A58" s="517" t="s">
        <v>30</v>
      </c>
      <c r="B58" s="518"/>
      <c r="C58" s="518"/>
      <c r="D58" s="518"/>
      <c r="E58" s="519"/>
      <c r="F58" s="41">
        <f t="shared" si="0"/>
        <v>0</v>
      </c>
      <c r="G58" s="42">
        <f t="shared" si="1"/>
        <v>0</v>
      </c>
      <c r="H58" s="29"/>
      <c r="I58" s="13"/>
      <c r="J58" s="30"/>
      <c r="K58" s="31"/>
      <c r="L58" s="32"/>
      <c r="M58" s="7">
        <f t="shared" si="2"/>
        <v>0</v>
      </c>
      <c r="N58" s="24">
        <f t="shared" si="3"/>
        <v>0</v>
      </c>
      <c r="Q58" s="166"/>
      <c r="R58" s="160">
        <f t="shared" si="9"/>
        <v>0</v>
      </c>
      <c r="T58" s="166"/>
      <c r="U58" s="160">
        <f t="shared" si="10"/>
        <v>0</v>
      </c>
    </row>
    <row r="59" spans="1:21" ht="15" customHeight="1" thickBot="1" x14ac:dyDescent="0.3">
      <c r="A59" s="520"/>
      <c r="B59" s="521"/>
      <c r="C59" s="521"/>
      <c r="D59" s="521"/>
      <c r="E59" s="522"/>
      <c r="F59" s="41">
        <f t="shared" si="0"/>
        <v>0</v>
      </c>
      <c r="G59" s="42">
        <f t="shared" si="1"/>
        <v>0</v>
      </c>
      <c r="H59" s="29"/>
      <c r="I59" s="13"/>
      <c r="J59" s="30"/>
      <c r="K59" s="31"/>
      <c r="L59" s="32"/>
      <c r="M59" s="7">
        <f t="shared" si="2"/>
        <v>0</v>
      </c>
      <c r="N59" s="24">
        <f t="shared" si="3"/>
        <v>0</v>
      </c>
      <c r="Q59" s="167"/>
      <c r="R59" s="162">
        <f t="shared" si="9"/>
        <v>0</v>
      </c>
      <c r="T59" s="167"/>
      <c r="U59" s="162">
        <f t="shared" si="10"/>
        <v>0</v>
      </c>
    </row>
    <row r="60" spans="1:21" ht="15" customHeight="1" x14ac:dyDescent="0.25">
      <c r="A60" s="9">
        <v>3310126</v>
      </c>
      <c r="B60" s="10"/>
      <c r="C60" s="3" t="s">
        <v>39</v>
      </c>
      <c r="D60" s="357">
        <v>117</v>
      </c>
      <c r="E60" s="32">
        <v>11</v>
      </c>
      <c r="F60" s="41">
        <f t="shared" si="0"/>
        <v>0</v>
      </c>
      <c r="G60" s="42">
        <f t="shared" si="1"/>
        <v>0</v>
      </c>
      <c r="H60" s="29"/>
      <c r="I60" s="13"/>
      <c r="J60" s="30"/>
      <c r="K60" s="31"/>
      <c r="L60" s="32"/>
      <c r="M60" s="7">
        <f t="shared" si="2"/>
        <v>0</v>
      </c>
      <c r="N60" s="24">
        <f t="shared" si="3"/>
        <v>0</v>
      </c>
    </row>
    <row r="61" spans="1:21" ht="15" customHeight="1" x14ac:dyDescent="0.25">
      <c r="A61" s="9"/>
      <c r="B61" s="13"/>
      <c r="C61" s="3"/>
      <c r="D61" s="31"/>
      <c r="E61" s="32"/>
      <c r="F61" s="41">
        <f t="shared" si="0"/>
        <v>0</v>
      </c>
      <c r="G61" s="42">
        <f t="shared" si="1"/>
        <v>0</v>
      </c>
      <c r="H61" s="29"/>
      <c r="I61" s="13"/>
      <c r="J61" s="30"/>
      <c r="K61" s="31"/>
      <c r="L61" s="32"/>
      <c r="M61" s="7">
        <f t="shared" si="2"/>
        <v>0</v>
      </c>
      <c r="N61" s="24">
        <f t="shared" si="3"/>
        <v>0</v>
      </c>
    </row>
    <row r="62" spans="1:21" ht="15" customHeight="1" x14ac:dyDescent="0.25">
      <c r="A62" s="29"/>
      <c r="B62" s="13"/>
      <c r="C62" s="30"/>
      <c r="D62" s="31"/>
      <c r="E62" s="32"/>
      <c r="F62" s="41">
        <f>D62*B62</f>
        <v>0</v>
      </c>
      <c r="G62" s="42">
        <f>E62*B62</f>
        <v>0</v>
      </c>
      <c r="H62" s="29"/>
      <c r="I62" s="13"/>
      <c r="J62" s="30"/>
      <c r="K62" s="31"/>
      <c r="L62" s="32"/>
      <c r="M62" s="7">
        <f>K62*I62</f>
        <v>0</v>
      </c>
      <c r="N62" s="24">
        <f>L62*I62</f>
        <v>0</v>
      </c>
    </row>
    <row r="63" spans="1:21" ht="15" customHeight="1" x14ac:dyDescent="0.25">
      <c r="A63" s="517" t="s">
        <v>31</v>
      </c>
      <c r="B63" s="518"/>
      <c r="C63" s="518"/>
      <c r="D63" s="518"/>
      <c r="E63" s="519"/>
      <c r="F63" s="41">
        <f>D63*B63</f>
        <v>0</v>
      </c>
      <c r="G63" s="42">
        <f>E63*B63</f>
        <v>0</v>
      </c>
      <c r="H63" s="29"/>
      <c r="I63" s="13"/>
      <c r="J63" s="30"/>
      <c r="K63" s="31"/>
      <c r="L63" s="32"/>
      <c r="M63" s="7">
        <f>K63*I63</f>
        <v>0</v>
      </c>
      <c r="N63" s="24">
        <f>L63*I63</f>
        <v>0</v>
      </c>
    </row>
    <row r="64" spans="1:21" ht="15" customHeight="1" x14ac:dyDescent="0.25">
      <c r="A64" s="520"/>
      <c r="B64" s="521"/>
      <c r="C64" s="521"/>
      <c r="D64" s="521"/>
      <c r="E64" s="522"/>
      <c r="F64" s="41">
        <f>D64*B64</f>
        <v>0</v>
      </c>
      <c r="G64" s="42">
        <f>E64*B64</f>
        <v>0</v>
      </c>
      <c r="H64" s="29"/>
      <c r="I64" s="13"/>
      <c r="J64" s="30"/>
      <c r="K64" s="31"/>
      <c r="L64" s="32"/>
      <c r="M64" s="7">
        <f>K64*I64</f>
        <v>0</v>
      </c>
      <c r="N64" s="24">
        <f>L64*I64</f>
        <v>0</v>
      </c>
    </row>
    <row r="65" spans="1:14" ht="15" customHeight="1" x14ac:dyDescent="0.25">
      <c r="A65" s="9">
        <v>3310135</v>
      </c>
      <c r="B65" s="10"/>
      <c r="C65" s="3" t="s">
        <v>40</v>
      </c>
      <c r="D65" s="357">
        <v>173</v>
      </c>
      <c r="E65" s="32">
        <v>15</v>
      </c>
      <c r="F65" s="41">
        <f>D65*B65</f>
        <v>0</v>
      </c>
      <c r="G65" s="42">
        <f>E65*B65</f>
        <v>0</v>
      </c>
      <c r="H65" s="29"/>
      <c r="I65" s="13"/>
      <c r="J65" s="30"/>
      <c r="K65" s="31"/>
      <c r="L65" s="32"/>
      <c r="M65" s="7">
        <f>K65*I65</f>
        <v>0</v>
      </c>
      <c r="N65" s="24">
        <f>L65*I65</f>
        <v>0</v>
      </c>
    </row>
    <row r="66" spans="1:14" ht="15" customHeight="1" x14ac:dyDescent="0.25">
      <c r="A66" s="29"/>
      <c r="B66" s="13"/>
      <c r="C66" s="30"/>
      <c r="D66" s="31"/>
      <c r="E66" s="32"/>
      <c r="F66" s="41">
        <f>D66*B66</f>
        <v>0</v>
      </c>
      <c r="G66" s="42">
        <f>E66*B66</f>
        <v>0</v>
      </c>
      <c r="H66" s="29"/>
      <c r="I66" s="13"/>
      <c r="J66" s="30"/>
      <c r="K66" s="31"/>
      <c r="L66" s="32"/>
      <c r="M66" s="7">
        <f>K66*I66</f>
        <v>0</v>
      </c>
      <c r="N66" s="24">
        <f>L66*I66</f>
        <v>0</v>
      </c>
    </row>
    <row r="67" spans="1:14" x14ac:dyDescent="0.25">
      <c r="F67" s="1">
        <f>SUM(F19:F66)</f>
        <v>0</v>
      </c>
      <c r="G67" s="2">
        <f>SUM(G19:G66)</f>
        <v>0</v>
      </c>
      <c r="M67" s="1">
        <f>SUM(M19:M66)</f>
        <v>0</v>
      </c>
      <c r="N67" s="2">
        <f>SUM(N19:N66)</f>
        <v>0</v>
      </c>
    </row>
  </sheetData>
  <sheetProtection algorithmName="SHA-512" hashValue="KSNERnl5MuV/TqgOHAcoTJ4Hf3LGllS0AcEFUR9ASWC77IrbZe5chsBhD0qAB7whWuJRqb6swyxV8p+t3k+Wag==" saltValue="EnyIjxVYCaXFLR+hyvl4Jw==" spinCount="100000" sheet="1" selectLockedCells="1"/>
  <mergeCells count="50">
    <mergeCell ref="A4:C5"/>
    <mergeCell ref="D4:I5"/>
    <mergeCell ref="J4:J5"/>
    <mergeCell ref="K4:L5"/>
    <mergeCell ref="A1:C3"/>
    <mergeCell ref="D1:J1"/>
    <mergeCell ref="K1:L3"/>
    <mergeCell ref="D2:J2"/>
    <mergeCell ref="D3:J3"/>
    <mergeCell ref="A6:C6"/>
    <mergeCell ref="D6:I15"/>
    <mergeCell ref="J6:J7"/>
    <mergeCell ref="K6:L7"/>
    <mergeCell ref="A7:C7"/>
    <mergeCell ref="A8:C8"/>
    <mergeCell ref="J8:J9"/>
    <mergeCell ref="K8:L9"/>
    <mergeCell ref="B9:C9"/>
    <mergeCell ref="A10:C11"/>
    <mergeCell ref="J14:J15"/>
    <mergeCell ref="K14:L15"/>
    <mergeCell ref="B15:C15"/>
    <mergeCell ref="K10:L10"/>
    <mergeCell ref="K11:L11"/>
    <mergeCell ref="A12:C12"/>
    <mergeCell ref="J16:L16"/>
    <mergeCell ref="J17:L17"/>
    <mergeCell ref="J12:J13"/>
    <mergeCell ref="K12:L13"/>
    <mergeCell ref="A13:C13"/>
    <mergeCell ref="A16:B17"/>
    <mergeCell ref="C16:C17"/>
    <mergeCell ref="D16:E17"/>
    <mergeCell ref="H16:I17"/>
    <mergeCell ref="A14:C14"/>
    <mergeCell ref="A58:E59"/>
    <mergeCell ref="A63:E64"/>
    <mergeCell ref="H19:L21"/>
    <mergeCell ref="H26:L27"/>
    <mergeCell ref="H30:L31"/>
    <mergeCell ref="H32:L33"/>
    <mergeCell ref="H43:L44"/>
    <mergeCell ref="H50:L51"/>
    <mergeCell ref="H52:L54"/>
    <mergeCell ref="A40:E41"/>
    <mergeCell ref="A21:E22"/>
    <mergeCell ref="A31:E32"/>
    <mergeCell ref="A42:E43"/>
    <mergeCell ref="A51:E52"/>
    <mergeCell ref="A19:E20"/>
  </mergeCells>
  <phoneticPr fontId="20" type="noConversion"/>
  <pageMargins left="0.75" right="0.125" top="0.5" bottom="0.5" header="0.5" footer="0.25"/>
  <pageSetup scale="62" fitToHeight="0" orientation="portrait" horizontalDpi="300" verticalDpi="300" r:id="rId1"/>
  <headerFooter alignWithMargins="0">
    <oddFooter>&amp;L&amp;"Arial,Bold"&amp;9RDF - Frames-Sticks
Last Revised:  February 2025&amp;C&amp;"Arial,Bold"&amp;9THIS ORDER IS SUBJECT TO THE TERMS AND CONDITIONS
AS OUTLINED IN THE CONDITIONS OF SALE.&amp;R&amp;"Arial,Bold"&amp;9PRINTED IN USA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70"/>
  <sheetViews>
    <sheetView zoomScale="75" zoomScaleNormal="75" workbookViewId="0">
      <selection activeCell="L1" sqref="L1:M3"/>
    </sheetView>
  </sheetViews>
  <sheetFormatPr defaultRowHeight="15.75" x14ac:dyDescent="0.25"/>
  <cols>
    <col min="1" max="1" width="18.625" customWidth="1"/>
    <col min="3" max="3" width="21.375" customWidth="1"/>
    <col min="4" max="4" width="9.75" bestFit="1" customWidth="1"/>
    <col min="6" max="6" width="10.125" customWidth="1"/>
    <col min="7" max="8" width="12.625" hidden="1" customWidth="1"/>
    <col min="9" max="9" width="10.625" customWidth="1"/>
    <col min="11" max="11" width="23.875" customWidth="1"/>
    <col min="14" max="15" width="12.625" hidden="1" customWidth="1"/>
    <col min="18" max="22" width="0" hidden="1" customWidth="1"/>
  </cols>
  <sheetData>
    <row r="1" spans="1:13" x14ac:dyDescent="0.25">
      <c r="A1" s="557" t="s">
        <v>817</v>
      </c>
      <c r="B1" s="558"/>
      <c r="C1" s="559"/>
      <c r="D1" s="442" t="s">
        <v>256</v>
      </c>
      <c r="E1" s="443"/>
      <c r="F1" s="443"/>
      <c r="G1" s="443"/>
      <c r="H1" s="443"/>
      <c r="I1" s="443"/>
      <c r="J1" s="443"/>
      <c r="K1" s="444"/>
      <c r="L1" s="445" t="s">
        <v>238</v>
      </c>
      <c r="M1" s="446"/>
    </row>
    <row r="2" spans="1:13" x14ac:dyDescent="0.25">
      <c r="A2" s="560"/>
      <c r="B2" s="561"/>
      <c r="C2" s="562"/>
      <c r="D2" s="451" t="s">
        <v>21</v>
      </c>
      <c r="E2" s="452"/>
      <c r="F2" s="452"/>
      <c r="G2" s="452"/>
      <c r="H2" s="452"/>
      <c r="I2" s="452"/>
      <c r="J2" s="452"/>
      <c r="K2" s="453"/>
      <c r="L2" s="447"/>
      <c r="M2" s="448"/>
    </row>
    <row r="3" spans="1:13" ht="16.5" thickBot="1" x14ac:dyDescent="0.3">
      <c r="A3" s="563"/>
      <c r="B3" s="564"/>
      <c r="C3" s="565"/>
      <c r="D3" s="454" t="s">
        <v>240</v>
      </c>
      <c r="E3" s="455"/>
      <c r="F3" s="455"/>
      <c r="G3" s="455"/>
      <c r="H3" s="455"/>
      <c r="I3" s="455"/>
      <c r="J3" s="455"/>
      <c r="K3" s="456"/>
      <c r="L3" s="449"/>
      <c r="M3" s="450"/>
    </row>
    <row r="4" spans="1:13" x14ac:dyDescent="0.25">
      <c r="A4" s="499" t="s">
        <v>176</v>
      </c>
      <c r="B4" s="500"/>
      <c r="C4" s="501"/>
      <c r="D4" s="505" t="s">
        <v>18</v>
      </c>
      <c r="E4" s="506"/>
      <c r="F4" s="506"/>
      <c r="G4" s="506"/>
      <c r="H4" s="506"/>
      <c r="I4" s="506"/>
      <c r="J4" s="507"/>
      <c r="K4" s="415" t="s">
        <v>22</v>
      </c>
      <c r="L4" s="421">
        <f>'Summary Sheet'!K4:L5</f>
        <v>0</v>
      </c>
      <c r="M4" s="422"/>
    </row>
    <row r="5" spans="1:13" ht="16.5" thickBot="1" x14ac:dyDescent="0.3">
      <c r="A5" s="502"/>
      <c r="B5" s="503"/>
      <c r="C5" s="504"/>
      <c r="D5" s="508"/>
      <c r="E5" s="509"/>
      <c r="F5" s="509"/>
      <c r="G5" s="509"/>
      <c r="H5" s="509"/>
      <c r="I5" s="509"/>
      <c r="J5" s="510"/>
      <c r="K5" s="416"/>
      <c r="L5" s="423"/>
      <c r="M5" s="424"/>
    </row>
    <row r="6" spans="1:13" x14ac:dyDescent="0.25">
      <c r="A6" s="412" t="str">
        <f>'Summary Sheet'!A6:C6</f>
        <v>ABC COMPANY</v>
      </c>
      <c r="B6" s="413"/>
      <c r="C6" s="414"/>
      <c r="D6" s="403" t="str">
        <f>'Summary Sheet'!D6:I15</f>
        <v>TYPE ANY SPECIAL INSTRUCTIONS IN THIS BOX.</v>
      </c>
      <c r="E6" s="404"/>
      <c r="F6" s="404"/>
      <c r="G6" s="404"/>
      <c r="H6" s="404"/>
      <c r="I6" s="404"/>
      <c r="J6" s="405"/>
      <c r="K6" s="427" t="s">
        <v>23</v>
      </c>
      <c r="L6" s="421">
        <f>'Summary Sheet'!K6:L7</f>
        <v>0</v>
      </c>
      <c r="M6" s="422"/>
    </row>
    <row r="7" spans="1:13" ht="16.5" thickBot="1" x14ac:dyDescent="0.3">
      <c r="A7" s="398" t="str">
        <f>'Summary Sheet'!A7:C7</f>
        <v>123 ACTION AVE</v>
      </c>
      <c r="B7" s="399"/>
      <c r="C7" s="400"/>
      <c r="D7" s="406"/>
      <c r="E7" s="407"/>
      <c r="F7" s="407"/>
      <c r="G7" s="407"/>
      <c r="H7" s="407"/>
      <c r="I7" s="407"/>
      <c r="J7" s="408"/>
      <c r="K7" s="428"/>
      <c r="L7" s="423"/>
      <c r="M7" s="424"/>
    </row>
    <row r="8" spans="1:13" x14ac:dyDescent="0.25">
      <c r="A8" s="398" t="str">
        <f>'Summary Sheet'!A8:C8</f>
        <v>MCKENZIE, TN 38201</v>
      </c>
      <c r="B8" s="399"/>
      <c r="C8" s="400"/>
      <c r="D8" s="406"/>
      <c r="E8" s="407"/>
      <c r="F8" s="407"/>
      <c r="G8" s="407"/>
      <c r="H8" s="407"/>
      <c r="I8" s="407"/>
      <c r="J8" s="408"/>
      <c r="K8" s="425" t="s">
        <v>24</v>
      </c>
      <c r="L8" s="429">
        <f>'Summary Sheet'!K8:L9</f>
        <v>0</v>
      </c>
      <c r="M8" s="430"/>
    </row>
    <row r="9" spans="1:13" ht="16.5" thickBot="1" x14ac:dyDescent="0.3">
      <c r="A9" s="21" t="s">
        <v>17</v>
      </c>
      <c r="B9" s="401"/>
      <c r="C9" s="402"/>
      <c r="D9" s="406"/>
      <c r="E9" s="407"/>
      <c r="F9" s="407"/>
      <c r="G9" s="407"/>
      <c r="H9" s="407"/>
      <c r="I9" s="407"/>
      <c r="J9" s="408"/>
      <c r="K9" s="426"/>
      <c r="L9" s="431"/>
      <c r="M9" s="432"/>
    </row>
    <row r="10" spans="1:13" x14ac:dyDescent="0.25">
      <c r="A10" s="499" t="s">
        <v>16</v>
      </c>
      <c r="B10" s="500"/>
      <c r="C10" s="501"/>
      <c r="D10" s="406"/>
      <c r="E10" s="407"/>
      <c r="F10" s="407"/>
      <c r="G10" s="407"/>
      <c r="H10" s="407"/>
      <c r="I10" s="407"/>
      <c r="J10" s="408"/>
      <c r="K10" s="64" t="s">
        <v>27</v>
      </c>
      <c r="L10" s="417" t="s">
        <v>9</v>
      </c>
      <c r="M10" s="418"/>
    </row>
    <row r="11" spans="1:13" ht="16.5" thickBot="1" x14ac:dyDescent="0.3">
      <c r="A11" s="502"/>
      <c r="B11" s="503"/>
      <c r="C11" s="504"/>
      <c r="D11" s="406"/>
      <c r="E11" s="407"/>
      <c r="F11" s="407"/>
      <c r="G11" s="407"/>
      <c r="H11" s="407"/>
      <c r="I11" s="407"/>
      <c r="J11" s="408"/>
      <c r="K11" s="65">
        <f>'Summary Sheet'!J11</f>
        <v>0.78900000000000003</v>
      </c>
      <c r="L11" s="419">
        <f>G70</f>
        <v>0</v>
      </c>
      <c r="M11" s="420"/>
    </row>
    <row r="12" spans="1:13" x14ac:dyDescent="0.25">
      <c r="A12" s="412" t="str">
        <f>'Summary Sheet'!A12:C12</f>
        <v>ABC COMPANY</v>
      </c>
      <c r="B12" s="413"/>
      <c r="C12" s="414"/>
      <c r="D12" s="406"/>
      <c r="E12" s="407"/>
      <c r="F12" s="407"/>
      <c r="G12" s="407"/>
      <c r="H12" s="407"/>
      <c r="I12" s="407"/>
      <c r="J12" s="408"/>
      <c r="K12" s="369" t="s">
        <v>26</v>
      </c>
      <c r="L12" s="371">
        <f>L14*K11</f>
        <v>0</v>
      </c>
      <c r="M12" s="372"/>
    </row>
    <row r="13" spans="1:13" ht="16.5" thickBot="1" x14ac:dyDescent="0.3">
      <c r="A13" s="398" t="str">
        <f>'Summary Sheet'!A13:C13</f>
        <v>123 ACTION AVE</v>
      </c>
      <c r="B13" s="399"/>
      <c r="C13" s="400"/>
      <c r="D13" s="406"/>
      <c r="E13" s="407"/>
      <c r="F13" s="407"/>
      <c r="G13" s="407"/>
      <c r="H13" s="407"/>
      <c r="I13" s="407"/>
      <c r="J13" s="408"/>
      <c r="K13" s="370"/>
      <c r="L13" s="373"/>
      <c r="M13" s="374"/>
    </row>
    <row r="14" spans="1:13" x14ac:dyDescent="0.25">
      <c r="A14" s="398" t="str">
        <f>'Summary Sheet'!A14:C14</f>
        <v>MCKENZIE, TN 38201</v>
      </c>
      <c r="B14" s="399"/>
      <c r="C14" s="400"/>
      <c r="D14" s="406"/>
      <c r="E14" s="407"/>
      <c r="F14" s="407"/>
      <c r="G14" s="407"/>
      <c r="H14" s="407"/>
      <c r="I14" s="407"/>
      <c r="J14" s="408"/>
      <c r="K14" s="369" t="s">
        <v>178</v>
      </c>
      <c r="L14" s="371">
        <f>H70</f>
        <v>0</v>
      </c>
      <c r="M14" s="372"/>
    </row>
    <row r="15" spans="1:13" ht="16.5" thickBot="1" x14ac:dyDescent="0.3">
      <c r="A15" s="21" t="s">
        <v>17</v>
      </c>
      <c r="B15" s="401" t="str">
        <f>'Summary Sheet'!B15:C15</f>
        <v>CHUCK WAGON</v>
      </c>
      <c r="C15" s="402"/>
      <c r="D15" s="409"/>
      <c r="E15" s="410"/>
      <c r="F15" s="410"/>
      <c r="G15" s="410"/>
      <c r="H15" s="410"/>
      <c r="I15" s="410"/>
      <c r="J15" s="411"/>
      <c r="K15" s="370"/>
      <c r="L15" s="373"/>
      <c r="M15" s="374"/>
    </row>
    <row r="16" spans="1:13" ht="23.25" x14ac:dyDescent="0.25">
      <c r="A16" s="495" t="s">
        <v>10</v>
      </c>
      <c r="B16" s="496"/>
      <c r="C16" s="380">
        <f>'Summary Sheet'!C16</f>
        <v>12345</v>
      </c>
      <c r="D16" s="495" t="s">
        <v>11</v>
      </c>
      <c r="E16" s="542"/>
      <c r="F16" s="543"/>
      <c r="G16" s="4"/>
      <c r="H16" s="4"/>
      <c r="I16" s="382">
        <f>'Summary Sheet'!H16</f>
        <v>12345</v>
      </c>
      <c r="J16" s="383"/>
      <c r="K16" s="363" t="s">
        <v>12</v>
      </c>
      <c r="L16" s="364"/>
      <c r="M16" s="365"/>
    </row>
    <row r="17" spans="1:22" ht="15" customHeight="1" thickBot="1" x14ac:dyDescent="0.3">
      <c r="A17" s="497"/>
      <c r="B17" s="498"/>
      <c r="C17" s="381"/>
      <c r="D17" s="497"/>
      <c r="E17" s="544"/>
      <c r="F17" s="545"/>
      <c r="G17" s="5"/>
      <c r="H17" s="5"/>
      <c r="I17" s="384"/>
      <c r="J17" s="385"/>
      <c r="K17" s="492" t="str">
        <f>'Summary Sheet'!J17</f>
        <v>12345-ABCDEFG</v>
      </c>
      <c r="L17" s="493"/>
      <c r="M17" s="494"/>
    </row>
    <row r="18" spans="1:22" ht="15" customHeight="1" x14ac:dyDescent="0.25">
      <c r="A18" s="275" t="s">
        <v>0</v>
      </c>
      <c r="B18" s="263" t="s">
        <v>1</v>
      </c>
      <c r="C18" s="263" t="s">
        <v>2</v>
      </c>
      <c r="D18" s="276" t="s">
        <v>767</v>
      </c>
      <c r="E18" s="266" t="s">
        <v>768</v>
      </c>
      <c r="F18" s="277" t="s">
        <v>769</v>
      </c>
      <c r="G18" s="264" t="s">
        <v>4</v>
      </c>
      <c r="H18" s="277" t="s">
        <v>800</v>
      </c>
      <c r="I18" s="277" t="s">
        <v>770</v>
      </c>
      <c r="J18" s="266" t="s">
        <v>771</v>
      </c>
      <c r="K18" s="263" t="s">
        <v>774</v>
      </c>
      <c r="L18" s="263" t="s">
        <v>772</v>
      </c>
      <c r="M18" s="278" t="s">
        <v>4</v>
      </c>
      <c r="N18" s="23" t="s">
        <v>789</v>
      </c>
      <c r="O18" s="23"/>
    </row>
    <row r="19" spans="1:22" ht="21" customHeight="1" x14ac:dyDescent="0.25">
      <c r="A19" s="539" t="s">
        <v>818</v>
      </c>
      <c r="B19" s="540"/>
      <c r="C19" s="540"/>
      <c r="D19" s="540"/>
      <c r="E19" s="540"/>
      <c r="F19" s="540"/>
      <c r="G19" s="540"/>
      <c r="H19" s="540"/>
      <c r="I19" s="540"/>
      <c r="J19" s="540"/>
      <c r="K19" s="540"/>
      <c r="L19" s="540"/>
      <c r="M19" s="541"/>
      <c r="N19" s="274"/>
      <c r="O19" s="274"/>
    </row>
    <row r="20" spans="1:22" ht="15" customHeight="1" x14ac:dyDescent="0.25">
      <c r="A20" s="29">
        <v>3206882</v>
      </c>
      <c r="B20" s="10"/>
      <c r="C20" s="40" t="s">
        <v>54</v>
      </c>
      <c r="D20" s="281">
        <v>5666</v>
      </c>
      <c r="E20" s="272">
        <v>5548</v>
      </c>
      <c r="F20" s="259">
        <v>5371</v>
      </c>
      <c r="G20" s="42">
        <f>M20*B20</f>
        <v>0</v>
      </c>
      <c r="H20" s="258" t="str">
        <f>K20</f>
        <v xml:space="preserve"> </v>
      </c>
      <c r="I20" s="259">
        <v>5076</v>
      </c>
      <c r="J20" s="259">
        <v>4722</v>
      </c>
      <c r="K20" s="283" t="str">
        <f>IF(N20=0," ",IF(AND($N$70&gt;0,$N$70&lt;6),B20*D20,IF(AND($N$70&gt;5,$N$70&lt;11),B20*E20,IF(AND($N$70&gt;10,$N$70&lt;16),B20*F20,IF(AND($N$70&gt;15,$N$70&lt;21),B20*I20,IF($N$70&gt;20,B20*J20," "))))))</f>
        <v xml:space="preserve"> </v>
      </c>
      <c r="L20" s="261">
        <v>26</v>
      </c>
      <c r="M20" s="32">
        <v>778</v>
      </c>
      <c r="N20" s="24">
        <f>B20</f>
        <v>0</v>
      </c>
      <c r="O20" s="24"/>
    </row>
    <row r="21" spans="1:22" ht="15" customHeight="1" thickBot="1" x14ac:dyDescent="0.3">
      <c r="A21" s="29">
        <v>3206883</v>
      </c>
      <c r="B21" s="10"/>
      <c r="C21" s="40" t="s">
        <v>53</v>
      </c>
      <c r="D21" s="281">
        <v>5666</v>
      </c>
      <c r="E21" s="272">
        <v>5548</v>
      </c>
      <c r="F21" s="259">
        <v>5371</v>
      </c>
      <c r="G21" s="42">
        <f>M21*B21</f>
        <v>0</v>
      </c>
      <c r="H21" s="258" t="str">
        <f>K21</f>
        <v xml:space="preserve"> </v>
      </c>
      <c r="I21" s="259">
        <v>5076</v>
      </c>
      <c r="J21" s="259">
        <v>4722</v>
      </c>
      <c r="K21" s="283" t="str">
        <f t="shared" ref="K21:K25" si="0">IF(N21=0," ",IF(AND($N$70&gt;0,$N$70&lt;6),B21*D21,IF(AND($N$70&gt;5,$N$70&lt;11),B21*E21,IF(AND($N$70&gt;10,$N$70&lt;16),B21*F21,IF(AND($N$70&gt;15,$N$70&lt;21),B21*I21,IF($N$70&gt;20,B21*J21," "))))))</f>
        <v xml:space="preserve"> </v>
      </c>
      <c r="L21" s="261">
        <v>26</v>
      </c>
      <c r="M21" s="32">
        <v>778</v>
      </c>
      <c r="N21" s="24">
        <f t="shared" ref="N21:N69" si="1">B21</f>
        <v>0</v>
      </c>
      <c r="O21" s="24"/>
      <c r="S21" s="156" t="s">
        <v>251</v>
      </c>
      <c r="V21" s="156" t="s">
        <v>251</v>
      </c>
    </row>
    <row r="22" spans="1:22" ht="15" customHeight="1" x14ac:dyDescent="0.25">
      <c r="A22" s="29">
        <v>3207085</v>
      </c>
      <c r="B22" s="10"/>
      <c r="C22" s="40" t="s">
        <v>52</v>
      </c>
      <c r="D22" s="281">
        <v>5941</v>
      </c>
      <c r="E22" s="272">
        <v>5817</v>
      </c>
      <c r="F22" s="259">
        <v>5631</v>
      </c>
      <c r="G22" s="42">
        <f t="shared" ref="G22:G69" si="2">M22*B22</f>
        <v>0</v>
      </c>
      <c r="H22" s="258" t="str">
        <f t="shared" ref="H22:H48" si="3">K22</f>
        <v xml:space="preserve"> </v>
      </c>
      <c r="I22" s="259">
        <v>5322</v>
      </c>
      <c r="J22" s="259">
        <v>4950</v>
      </c>
      <c r="K22" s="283" t="str">
        <f t="shared" si="0"/>
        <v xml:space="preserve"> </v>
      </c>
      <c r="L22" s="261">
        <v>26</v>
      </c>
      <c r="M22" s="32">
        <v>804</v>
      </c>
      <c r="N22" s="24">
        <f t="shared" si="1"/>
        <v>0</v>
      </c>
      <c r="O22" s="24"/>
      <c r="R22" s="168">
        <v>70</v>
      </c>
      <c r="S22" s="158">
        <f>ROUND(R22*1.1,0)</f>
        <v>77</v>
      </c>
      <c r="U22" s="170">
        <v>82</v>
      </c>
      <c r="V22" s="158">
        <f t="shared" ref="V22:V29" si="4">ROUND(U22*1.1,0)</f>
        <v>90</v>
      </c>
    </row>
    <row r="23" spans="1:22" ht="15" customHeight="1" x14ac:dyDescent="0.25">
      <c r="A23" s="29">
        <v>3207086</v>
      </c>
      <c r="B23" s="10"/>
      <c r="C23" s="40" t="s">
        <v>51</v>
      </c>
      <c r="D23" s="281">
        <v>5941</v>
      </c>
      <c r="E23" s="272">
        <v>5817</v>
      </c>
      <c r="F23" s="259">
        <v>5631</v>
      </c>
      <c r="G23" s="42">
        <f t="shared" ref="G23" si="5">M23*B23</f>
        <v>0</v>
      </c>
      <c r="H23" s="258" t="str">
        <f t="shared" ref="H23" si="6">K23</f>
        <v xml:space="preserve"> </v>
      </c>
      <c r="I23" s="259">
        <v>5322</v>
      </c>
      <c r="J23" s="259">
        <v>4950</v>
      </c>
      <c r="K23" s="283" t="str">
        <f t="shared" si="0"/>
        <v xml:space="preserve"> </v>
      </c>
      <c r="L23" s="261">
        <v>26</v>
      </c>
      <c r="M23" s="32">
        <v>804</v>
      </c>
      <c r="N23" s="24">
        <f t="shared" si="1"/>
        <v>0</v>
      </c>
      <c r="O23" s="24"/>
      <c r="R23" s="166">
        <v>70</v>
      </c>
      <c r="S23" s="160">
        <f t="shared" ref="S23:S29" si="7">ROUND(R23*1.1,0)</f>
        <v>77</v>
      </c>
      <c r="U23" s="171">
        <v>82</v>
      </c>
      <c r="V23" s="160">
        <f t="shared" si="4"/>
        <v>90</v>
      </c>
    </row>
    <row r="24" spans="1:22" ht="15" customHeight="1" x14ac:dyDescent="0.25">
      <c r="A24" s="29">
        <v>3310090</v>
      </c>
      <c r="B24" s="10"/>
      <c r="C24" s="40" t="s">
        <v>34</v>
      </c>
      <c r="D24" s="281">
        <v>2746</v>
      </c>
      <c r="E24" s="272">
        <v>2688</v>
      </c>
      <c r="F24" s="259">
        <v>2603</v>
      </c>
      <c r="G24" s="42">
        <f t="shared" si="2"/>
        <v>0</v>
      </c>
      <c r="H24" s="258" t="str">
        <f t="shared" si="3"/>
        <v xml:space="preserve"> </v>
      </c>
      <c r="I24" s="259">
        <v>2460</v>
      </c>
      <c r="J24" s="259">
        <v>2288</v>
      </c>
      <c r="K24" s="283" t="str">
        <f>IF(N24=0," ",IF(AND($N$70&gt;0,$N$70&lt;6),B24*D24,IF(AND($N$70&gt;5,$N$70&lt;11),B24*E24,IF(AND($N$70&gt;10,$N$70&lt;16),B24*F24,IF(AND($N$70&gt;15,$N$70&lt;21),B24*I24,IF($N$70&gt;20,B24*J24," "))))))</f>
        <v xml:space="preserve"> </v>
      </c>
      <c r="L24" s="261">
        <v>52</v>
      </c>
      <c r="M24" s="32">
        <v>375</v>
      </c>
      <c r="N24" s="24">
        <f t="shared" si="1"/>
        <v>0</v>
      </c>
      <c r="O24" s="24"/>
      <c r="R24" s="166">
        <v>75</v>
      </c>
      <c r="S24" s="160">
        <f t="shared" si="7"/>
        <v>83</v>
      </c>
      <c r="U24" s="171">
        <v>86</v>
      </c>
      <c r="V24" s="160">
        <f t="shared" si="4"/>
        <v>95</v>
      </c>
    </row>
    <row r="25" spans="1:22" ht="15" customHeight="1" x14ac:dyDescent="0.25">
      <c r="A25" s="29">
        <v>3310126</v>
      </c>
      <c r="B25" s="10"/>
      <c r="C25" s="40" t="s">
        <v>773</v>
      </c>
      <c r="D25" s="324">
        <v>3145</v>
      </c>
      <c r="E25" s="330">
        <v>3079</v>
      </c>
      <c r="F25" s="325">
        <v>2982</v>
      </c>
      <c r="G25" s="331">
        <f t="shared" si="2"/>
        <v>0</v>
      </c>
      <c r="H25" s="332" t="str">
        <f t="shared" si="3"/>
        <v xml:space="preserve"> </v>
      </c>
      <c r="I25" s="325">
        <v>2817</v>
      </c>
      <c r="J25" s="325">
        <v>2621</v>
      </c>
      <c r="K25" s="283" t="str">
        <f t="shared" si="0"/>
        <v xml:space="preserve"> </v>
      </c>
      <c r="L25" s="261">
        <v>28</v>
      </c>
      <c r="M25" s="32">
        <v>289</v>
      </c>
      <c r="N25" s="24">
        <f t="shared" si="1"/>
        <v>0</v>
      </c>
      <c r="O25" s="24"/>
      <c r="R25" s="166">
        <v>73</v>
      </c>
      <c r="S25" s="160">
        <f t="shared" si="7"/>
        <v>80</v>
      </c>
      <c r="U25" s="171">
        <v>84</v>
      </c>
      <c r="V25" s="160">
        <f t="shared" si="4"/>
        <v>92</v>
      </c>
    </row>
    <row r="26" spans="1:22" ht="15" customHeight="1" x14ac:dyDescent="0.25">
      <c r="A26" s="29"/>
      <c r="B26" s="13"/>
      <c r="C26" s="40"/>
      <c r="D26" s="178"/>
      <c r="E26" s="265"/>
      <c r="F26" s="13"/>
      <c r="G26" s="42">
        <f t="shared" si="2"/>
        <v>0</v>
      </c>
      <c r="H26" s="258"/>
      <c r="I26" s="282"/>
      <c r="J26" s="13"/>
      <c r="K26" s="267"/>
      <c r="L26" s="261"/>
      <c r="M26" s="260"/>
      <c r="N26" s="24">
        <f t="shared" si="1"/>
        <v>0</v>
      </c>
      <c r="O26" s="24"/>
      <c r="R26" s="166">
        <v>73</v>
      </c>
      <c r="S26" s="160">
        <f t="shared" si="7"/>
        <v>80</v>
      </c>
      <c r="U26" s="172">
        <v>84</v>
      </c>
      <c r="V26" s="160">
        <f t="shared" si="4"/>
        <v>92</v>
      </c>
    </row>
    <row r="27" spans="1:22" ht="15" customHeight="1" x14ac:dyDescent="0.25">
      <c r="A27" s="29">
        <v>3268114</v>
      </c>
      <c r="B27" s="10"/>
      <c r="C27" s="40" t="s">
        <v>775</v>
      </c>
      <c r="D27" s="268">
        <v>6190</v>
      </c>
      <c r="E27" s="269">
        <v>6061</v>
      </c>
      <c r="F27" s="259">
        <v>5868</v>
      </c>
      <c r="G27" s="42">
        <f>M27*B27</f>
        <v>0</v>
      </c>
      <c r="H27" s="258" t="str">
        <f>K27</f>
        <v xml:space="preserve"> </v>
      </c>
      <c r="I27" s="281">
        <v>5545</v>
      </c>
      <c r="J27" s="259">
        <v>5158</v>
      </c>
      <c r="K27" s="267" t="str">
        <f>IF(N27=0," ",IF(AND($N$70&gt;0,$N$70&lt;6),B27*D27,IF(AND($N$70&gt;5,$N$70&lt;11),B27*E27,IF(AND($N$70&gt;10,$N$70&lt;16),B27*F27,IF(AND($N$70&gt;15,$N$70&lt;21),B27*I27,IF($N$70&gt;20,B27*J27," "))))))</f>
        <v xml:space="preserve"> </v>
      </c>
      <c r="L27" s="261">
        <v>26</v>
      </c>
      <c r="M27" s="45">
        <v>910</v>
      </c>
      <c r="N27" s="24">
        <f t="shared" si="1"/>
        <v>0</v>
      </c>
      <c r="O27" s="24"/>
      <c r="P27" s="20"/>
      <c r="R27" s="166">
        <v>77</v>
      </c>
      <c r="S27" s="160">
        <f t="shared" si="7"/>
        <v>85</v>
      </c>
      <c r="U27" s="173">
        <v>89</v>
      </c>
      <c r="V27" s="160">
        <f t="shared" si="4"/>
        <v>98</v>
      </c>
    </row>
    <row r="28" spans="1:22" ht="15" customHeight="1" x14ac:dyDescent="0.25">
      <c r="A28" s="29">
        <v>3268115</v>
      </c>
      <c r="B28" s="10"/>
      <c r="C28" s="40" t="s">
        <v>776</v>
      </c>
      <c r="D28" s="268">
        <v>6190</v>
      </c>
      <c r="E28" s="269">
        <v>6061</v>
      </c>
      <c r="F28" s="259">
        <v>5868</v>
      </c>
      <c r="G28" s="42">
        <f>M28*B28</f>
        <v>0</v>
      </c>
      <c r="H28" s="258" t="str">
        <f>K28</f>
        <v xml:space="preserve"> </v>
      </c>
      <c r="I28" s="281">
        <v>5545</v>
      </c>
      <c r="J28" s="259">
        <v>5158</v>
      </c>
      <c r="K28" s="267" t="str">
        <f>IF(N28=0," ",IF(AND($N$70&gt;0,$N$70&lt;6),B28*D28,IF(AND($N$70&gt;5,$N$70&lt;11),B28*E28,IF(AND($N$70&gt;10,$N$70&lt;16),B28*F28,IF(AND($N$70&gt;15,$N$70&lt;21),B28*I28,IF($N$70&gt;20,B28*J28," "))))))</f>
        <v xml:space="preserve"> </v>
      </c>
      <c r="L28" s="261">
        <v>26</v>
      </c>
      <c r="M28" s="32">
        <v>910</v>
      </c>
      <c r="N28" s="24">
        <f t="shared" si="1"/>
        <v>0</v>
      </c>
      <c r="O28" s="24"/>
      <c r="R28" s="166"/>
      <c r="S28" s="160">
        <f t="shared" si="7"/>
        <v>0</v>
      </c>
      <c r="U28" s="173"/>
      <c r="V28" s="160">
        <f t="shared" si="4"/>
        <v>0</v>
      </c>
    </row>
    <row r="29" spans="1:22" ht="15" customHeight="1" thickBot="1" x14ac:dyDescent="0.3">
      <c r="A29" s="29">
        <v>3270117</v>
      </c>
      <c r="B29" s="10"/>
      <c r="C29" s="40" t="s">
        <v>777</v>
      </c>
      <c r="D29" s="268">
        <v>6639</v>
      </c>
      <c r="E29" s="269">
        <v>6501</v>
      </c>
      <c r="F29" s="259">
        <v>6294</v>
      </c>
      <c r="G29" s="42">
        <f t="shared" si="2"/>
        <v>0</v>
      </c>
      <c r="H29" s="258" t="str">
        <f t="shared" si="3"/>
        <v xml:space="preserve"> </v>
      </c>
      <c r="I29" s="281">
        <v>5948</v>
      </c>
      <c r="J29" s="259">
        <v>5533</v>
      </c>
      <c r="K29" s="267" t="str">
        <f t="shared" ref="K29:K31" si="8">IF(N29=0," ",IF(AND($N$70&gt;0,$N$70&lt;6),B29*D29,IF(AND($N$70&gt;5,$N$70&lt;11),B29*E29,IF(AND($N$70&gt;10,$N$70&lt;16),B29*F29,IF(AND($N$70&gt;15,$N$70&lt;21),B29*I29,IF($N$70&gt;20,B29*J29," "))))))</f>
        <v xml:space="preserve"> </v>
      </c>
      <c r="L29" s="261">
        <v>26</v>
      </c>
      <c r="M29" s="45">
        <v>988</v>
      </c>
      <c r="N29" s="24">
        <f t="shared" si="1"/>
        <v>0</v>
      </c>
      <c r="O29" s="24"/>
      <c r="R29" s="167"/>
      <c r="S29" s="162">
        <f t="shared" si="7"/>
        <v>0</v>
      </c>
      <c r="U29" s="174"/>
      <c r="V29" s="162">
        <f t="shared" si="4"/>
        <v>0</v>
      </c>
    </row>
    <row r="30" spans="1:22" ht="15" customHeight="1" x14ac:dyDescent="0.25">
      <c r="A30" s="29">
        <v>3270118</v>
      </c>
      <c r="B30" s="10"/>
      <c r="C30" s="40" t="s">
        <v>778</v>
      </c>
      <c r="D30" s="268">
        <v>6639</v>
      </c>
      <c r="E30" s="269">
        <v>6501</v>
      </c>
      <c r="F30" s="259">
        <v>9294</v>
      </c>
      <c r="G30" s="42">
        <f t="shared" ref="G30" si="9">M30*B30</f>
        <v>0</v>
      </c>
      <c r="H30" s="258" t="str">
        <f t="shared" ref="H30" si="10">K30</f>
        <v xml:space="preserve"> </v>
      </c>
      <c r="I30" s="281">
        <v>5948</v>
      </c>
      <c r="J30" s="259">
        <v>5533</v>
      </c>
      <c r="K30" s="267" t="str">
        <f t="shared" si="8"/>
        <v xml:space="preserve"> </v>
      </c>
      <c r="L30" s="261">
        <v>26</v>
      </c>
      <c r="M30" s="32">
        <v>988</v>
      </c>
      <c r="N30" s="24">
        <f t="shared" si="1"/>
        <v>0</v>
      </c>
      <c r="O30" s="24"/>
    </row>
    <row r="31" spans="1:22" ht="15" customHeight="1" thickBot="1" x14ac:dyDescent="0.3">
      <c r="A31" s="29">
        <v>3310113</v>
      </c>
      <c r="B31" s="10"/>
      <c r="C31" s="40" t="s">
        <v>779</v>
      </c>
      <c r="D31" s="268">
        <v>3195</v>
      </c>
      <c r="E31" s="269">
        <v>3128</v>
      </c>
      <c r="F31" s="259">
        <v>3028</v>
      </c>
      <c r="G31" s="42">
        <f t="shared" si="2"/>
        <v>0</v>
      </c>
      <c r="H31" s="258" t="str">
        <f t="shared" si="3"/>
        <v xml:space="preserve"> </v>
      </c>
      <c r="I31" s="281">
        <v>2862</v>
      </c>
      <c r="J31" s="259">
        <v>2662</v>
      </c>
      <c r="K31" s="267" t="str">
        <f t="shared" si="8"/>
        <v xml:space="preserve"> </v>
      </c>
      <c r="L31" s="261">
        <v>52</v>
      </c>
      <c r="M31" s="45">
        <v>520</v>
      </c>
      <c r="N31" s="24">
        <f t="shared" si="1"/>
        <v>0</v>
      </c>
      <c r="O31" s="24"/>
      <c r="S31" s="156" t="s">
        <v>251</v>
      </c>
      <c r="V31" s="156" t="s">
        <v>251</v>
      </c>
    </row>
    <row r="32" spans="1:22" ht="15" customHeight="1" x14ac:dyDescent="0.25">
      <c r="A32" s="29"/>
      <c r="B32" s="13"/>
      <c r="C32" s="40"/>
      <c r="D32" s="268"/>
      <c r="E32" s="269"/>
      <c r="F32" s="259"/>
      <c r="G32" s="42">
        <f t="shared" si="2"/>
        <v>0</v>
      </c>
      <c r="H32" s="258"/>
      <c r="I32" s="281"/>
      <c r="J32" s="259"/>
      <c r="K32" s="267"/>
      <c r="L32" s="261"/>
      <c r="M32" s="32"/>
      <c r="N32" s="24">
        <f t="shared" si="1"/>
        <v>0</v>
      </c>
      <c r="O32" s="24"/>
      <c r="R32" s="168">
        <v>70</v>
      </c>
      <c r="S32" s="158">
        <f t="shared" ref="S32:S47" si="11">ROUND(R32*1.1,0)</f>
        <v>77</v>
      </c>
      <c r="U32" s="168">
        <v>92</v>
      </c>
      <c r="V32" s="158">
        <f t="shared" ref="V32:V39" si="12">ROUND(U32*1.1,0)</f>
        <v>101</v>
      </c>
    </row>
    <row r="33" spans="1:22" ht="15" customHeight="1" x14ac:dyDescent="0.25">
      <c r="A33" s="29">
        <v>3268566</v>
      </c>
      <c r="B33" s="10"/>
      <c r="C33" s="40" t="s">
        <v>780</v>
      </c>
      <c r="D33" s="268">
        <v>7188</v>
      </c>
      <c r="E33" s="269">
        <v>7039</v>
      </c>
      <c r="F33" s="259">
        <v>6814</v>
      </c>
      <c r="G33" s="42">
        <f t="shared" si="2"/>
        <v>0</v>
      </c>
      <c r="H33" s="258" t="str">
        <f t="shared" si="3"/>
        <v xml:space="preserve"> </v>
      </c>
      <c r="I33" s="281">
        <v>6440</v>
      </c>
      <c r="J33" s="259">
        <v>5990</v>
      </c>
      <c r="K33" s="267" t="str">
        <f>IF(N33=0," ",IF(AND($N$70&gt;0,$N$70&lt;6),B33*D33,IF(AND($N$70&gt;5,$N$70&lt;11),B33*E33,IF(AND($N$70&gt;10,$N$70&lt;16),B33*F33,IF(AND($N$70&gt;15,$N$70&lt;21),B33*I33,IF($N$70&gt;20,B33*J33," "))))))</f>
        <v xml:space="preserve"> </v>
      </c>
      <c r="L33" s="261">
        <v>26</v>
      </c>
      <c r="M33" s="45">
        <v>962</v>
      </c>
      <c r="N33" s="24">
        <f t="shared" si="1"/>
        <v>0</v>
      </c>
      <c r="O33" s="24"/>
      <c r="R33" s="166">
        <v>70</v>
      </c>
      <c r="S33" s="160">
        <f t="shared" si="11"/>
        <v>77</v>
      </c>
      <c r="U33" s="166">
        <v>92</v>
      </c>
      <c r="V33" s="160">
        <f t="shared" si="12"/>
        <v>101</v>
      </c>
    </row>
    <row r="34" spans="1:22" ht="15" customHeight="1" x14ac:dyDescent="0.25">
      <c r="A34" s="29">
        <v>3268567</v>
      </c>
      <c r="B34" s="10"/>
      <c r="C34" s="40" t="s">
        <v>781</v>
      </c>
      <c r="D34" s="268">
        <v>7188</v>
      </c>
      <c r="E34" s="269">
        <v>7039</v>
      </c>
      <c r="F34" s="259">
        <v>6814</v>
      </c>
      <c r="G34" s="42">
        <f t="shared" ref="G34" si="13">M34*B34</f>
        <v>0</v>
      </c>
      <c r="H34" s="258" t="str">
        <f t="shared" ref="H34" si="14">K34</f>
        <v xml:space="preserve"> </v>
      </c>
      <c r="I34" s="281">
        <v>6440</v>
      </c>
      <c r="J34" s="259">
        <v>5990</v>
      </c>
      <c r="K34" s="267" t="str">
        <f t="shared" ref="K34:K37" si="15">IF(N34=0," ",IF(AND($N$70&gt;0,$N$70&lt;6),B34*D34,IF(AND($N$70&gt;5,$N$70&lt;11),B34*E34,IF(AND($N$70&gt;10,$N$70&lt;16),B34*F34,IF(AND($N$70&gt;15,$N$70&lt;21),B34*I34,IF($N$70&gt;20,B34*J34," "))))))</f>
        <v xml:space="preserve"> </v>
      </c>
      <c r="L34" s="261">
        <v>26</v>
      </c>
      <c r="M34" s="32">
        <v>962</v>
      </c>
      <c r="N34" s="24">
        <f t="shared" si="1"/>
        <v>0</v>
      </c>
      <c r="O34" s="24"/>
      <c r="R34" s="166">
        <v>75</v>
      </c>
      <c r="S34" s="160">
        <f t="shared" si="11"/>
        <v>83</v>
      </c>
      <c r="U34" s="166">
        <v>98</v>
      </c>
      <c r="V34" s="160">
        <f t="shared" si="12"/>
        <v>108</v>
      </c>
    </row>
    <row r="35" spans="1:22" ht="15" customHeight="1" x14ac:dyDescent="0.25">
      <c r="A35" s="29">
        <v>3270569</v>
      </c>
      <c r="B35" s="10"/>
      <c r="C35" s="40" t="s">
        <v>782</v>
      </c>
      <c r="D35" s="262">
        <v>7463</v>
      </c>
      <c r="E35" s="271">
        <v>7308</v>
      </c>
      <c r="F35" s="259">
        <v>7074</v>
      </c>
      <c r="G35" s="42">
        <f t="shared" si="2"/>
        <v>0</v>
      </c>
      <c r="H35" s="258" t="str">
        <f t="shared" si="3"/>
        <v xml:space="preserve"> </v>
      </c>
      <c r="I35" s="281">
        <v>6686</v>
      </c>
      <c r="J35" s="259">
        <v>6219</v>
      </c>
      <c r="K35" s="267" t="str">
        <f t="shared" si="15"/>
        <v xml:space="preserve"> </v>
      </c>
      <c r="L35" s="261">
        <v>26</v>
      </c>
      <c r="M35" s="32">
        <v>1014</v>
      </c>
      <c r="N35" s="24">
        <f t="shared" si="1"/>
        <v>0</v>
      </c>
      <c r="O35" s="24"/>
      <c r="R35" s="166">
        <v>73</v>
      </c>
      <c r="S35" s="160">
        <f t="shared" si="11"/>
        <v>80</v>
      </c>
      <c r="U35" s="166">
        <v>95</v>
      </c>
      <c r="V35" s="160">
        <f t="shared" si="12"/>
        <v>105</v>
      </c>
    </row>
    <row r="36" spans="1:22" ht="15" customHeight="1" x14ac:dyDescent="0.25">
      <c r="A36" s="29">
        <v>3270570</v>
      </c>
      <c r="B36" s="10"/>
      <c r="C36" s="40" t="s">
        <v>783</v>
      </c>
      <c r="D36" s="262">
        <v>7463</v>
      </c>
      <c r="E36" s="271">
        <v>7308</v>
      </c>
      <c r="F36" s="259">
        <v>7074</v>
      </c>
      <c r="G36" s="42">
        <f t="shared" ref="G36" si="16">M36*B36</f>
        <v>0</v>
      </c>
      <c r="H36" s="258" t="str">
        <f t="shared" ref="H36" si="17">K36</f>
        <v xml:space="preserve"> </v>
      </c>
      <c r="I36" s="281">
        <v>6686</v>
      </c>
      <c r="J36" s="259">
        <v>6219</v>
      </c>
      <c r="K36" s="267" t="str">
        <f t="shared" si="15"/>
        <v xml:space="preserve"> </v>
      </c>
      <c r="L36" s="261">
        <v>26</v>
      </c>
      <c r="M36" s="32">
        <v>1014</v>
      </c>
      <c r="N36" s="24">
        <f t="shared" si="1"/>
        <v>0</v>
      </c>
      <c r="O36" s="24"/>
      <c r="R36" s="166">
        <v>73</v>
      </c>
      <c r="S36" s="160">
        <f t="shared" si="11"/>
        <v>80</v>
      </c>
      <c r="U36" s="166">
        <v>95</v>
      </c>
      <c r="V36" s="160">
        <f t="shared" si="12"/>
        <v>105</v>
      </c>
    </row>
    <row r="37" spans="1:22" ht="15" customHeight="1" x14ac:dyDescent="0.25">
      <c r="A37" s="29">
        <v>3200584</v>
      </c>
      <c r="B37" s="10"/>
      <c r="C37" s="40" t="s">
        <v>784</v>
      </c>
      <c r="D37" s="262">
        <v>3744</v>
      </c>
      <c r="E37" s="271">
        <v>3666</v>
      </c>
      <c r="F37" s="259">
        <v>3549</v>
      </c>
      <c r="G37" s="42">
        <f t="shared" si="2"/>
        <v>0</v>
      </c>
      <c r="H37" s="258" t="str">
        <f t="shared" si="3"/>
        <v xml:space="preserve"> </v>
      </c>
      <c r="I37" s="281">
        <v>3354</v>
      </c>
      <c r="J37" s="259">
        <v>3120</v>
      </c>
      <c r="K37" s="267" t="str">
        <f t="shared" si="15"/>
        <v xml:space="preserve"> </v>
      </c>
      <c r="L37" s="261">
        <v>52</v>
      </c>
      <c r="M37" s="32">
        <v>520</v>
      </c>
      <c r="N37" s="24">
        <f t="shared" si="1"/>
        <v>0</v>
      </c>
      <c r="O37" s="24"/>
      <c r="R37" s="166">
        <v>77</v>
      </c>
      <c r="S37" s="160">
        <f t="shared" si="11"/>
        <v>85</v>
      </c>
      <c r="U37" s="166">
        <v>100</v>
      </c>
      <c r="V37" s="160">
        <f t="shared" si="12"/>
        <v>110</v>
      </c>
    </row>
    <row r="38" spans="1:22" ht="15" customHeight="1" x14ac:dyDescent="0.25">
      <c r="A38" s="29"/>
      <c r="B38" s="13"/>
      <c r="C38" s="40"/>
      <c r="D38" s="262"/>
      <c r="E38" s="271"/>
      <c r="F38" s="259"/>
      <c r="G38" s="42">
        <f t="shared" si="2"/>
        <v>0</v>
      </c>
      <c r="H38" s="258"/>
      <c r="I38" s="281"/>
      <c r="J38" s="259"/>
      <c r="K38" s="267"/>
      <c r="L38" s="261"/>
      <c r="M38" s="32"/>
      <c r="N38" s="24">
        <f t="shared" si="1"/>
        <v>0</v>
      </c>
      <c r="O38" s="24"/>
      <c r="R38" s="166">
        <v>76</v>
      </c>
      <c r="S38" s="160">
        <f t="shared" si="11"/>
        <v>84</v>
      </c>
      <c r="U38" s="166"/>
      <c r="V38" s="160">
        <f t="shared" si="12"/>
        <v>0</v>
      </c>
    </row>
    <row r="39" spans="1:22" ht="15" customHeight="1" thickBot="1" x14ac:dyDescent="0.3">
      <c r="A39" s="29"/>
      <c r="B39" s="13"/>
      <c r="C39" s="40"/>
      <c r="D39" s="268"/>
      <c r="E39" s="269"/>
      <c r="F39" s="259"/>
      <c r="G39" s="42"/>
      <c r="H39" s="258"/>
      <c r="I39" s="281"/>
      <c r="J39" s="259"/>
      <c r="K39" s="267"/>
      <c r="L39" s="261"/>
      <c r="M39" s="32"/>
      <c r="N39" s="24">
        <f t="shared" si="1"/>
        <v>0</v>
      </c>
      <c r="O39" s="24"/>
      <c r="R39" s="166">
        <v>76</v>
      </c>
      <c r="S39" s="160">
        <f t="shared" si="11"/>
        <v>84</v>
      </c>
      <c r="U39" s="167"/>
      <c r="V39" s="162">
        <f t="shared" si="12"/>
        <v>0</v>
      </c>
    </row>
    <row r="40" spans="1:22" ht="15" customHeight="1" x14ac:dyDescent="0.25">
      <c r="A40" s="29"/>
      <c r="B40" s="13"/>
      <c r="C40" s="40"/>
      <c r="D40" s="268"/>
      <c r="E40" s="269"/>
      <c r="F40" s="259"/>
      <c r="G40" s="42"/>
      <c r="H40" s="258"/>
      <c r="I40" s="281"/>
      <c r="J40" s="259"/>
      <c r="K40" s="267"/>
      <c r="L40" s="261"/>
      <c r="M40" s="32"/>
      <c r="N40" s="24">
        <f t="shared" si="1"/>
        <v>0</v>
      </c>
      <c r="O40" s="24"/>
      <c r="R40" s="166">
        <v>81</v>
      </c>
      <c r="S40" s="160">
        <f t="shared" si="11"/>
        <v>89</v>
      </c>
    </row>
    <row r="41" spans="1:22" ht="15" customHeight="1" thickBot="1" x14ac:dyDescent="0.3">
      <c r="A41" s="29">
        <v>3270123</v>
      </c>
      <c r="B41" s="10"/>
      <c r="C41" s="40" t="s">
        <v>785</v>
      </c>
      <c r="D41" s="262">
        <v>7463</v>
      </c>
      <c r="E41" s="271">
        <v>7308</v>
      </c>
      <c r="F41" s="259">
        <v>7074</v>
      </c>
      <c r="G41" s="42">
        <f t="shared" ref="G41:G43" si="18">M41*B41</f>
        <v>0</v>
      </c>
      <c r="H41" s="258" t="str">
        <f t="shared" ref="H41:H43" si="19">K41</f>
        <v xml:space="preserve"> </v>
      </c>
      <c r="I41" s="281">
        <v>6686</v>
      </c>
      <c r="J41" s="259">
        <v>6219</v>
      </c>
      <c r="K41" s="267" t="str">
        <f t="shared" ref="K41:K43" si="20">IF(N41=0," ",IF(AND($N$70&gt;0,$N$70&lt;6),B41*D41,IF(AND($N$70&gt;5,$N$70&lt;11),B41*E41,IF(AND($N$70&gt;10,$N$70&lt;16),B41*F41,IF(AND($N$70&gt;15,$N$70&lt;21),B41*I41,IF($N$70&gt;20,B41*J41," "))))))</f>
        <v xml:space="preserve"> </v>
      </c>
      <c r="L41" s="261">
        <v>26</v>
      </c>
      <c r="M41" s="32">
        <v>1040</v>
      </c>
      <c r="N41" s="24">
        <f t="shared" si="1"/>
        <v>0</v>
      </c>
      <c r="O41" s="24"/>
      <c r="R41" s="166">
        <v>94</v>
      </c>
      <c r="S41" s="160">
        <f t="shared" si="11"/>
        <v>103</v>
      </c>
      <c r="V41" s="156" t="s">
        <v>251</v>
      </c>
    </row>
    <row r="42" spans="1:22" ht="15" customHeight="1" x14ac:dyDescent="0.25">
      <c r="A42" s="29">
        <v>3270124</v>
      </c>
      <c r="B42" s="10"/>
      <c r="C42" s="40" t="s">
        <v>786</v>
      </c>
      <c r="D42" s="262">
        <v>7463</v>
      </c>
      <c r="E42" s="271">
        <v>7308</v>
      </c>
      <c r="F42" s="259">
        <v>7074</v>
      </c>
      <c r="G42" s="42">
        <f t="shared" si="18"/>
        <v>0</v>
      </c>
      <c r="H42" s="258" t="str">
        <f t="shared" si="19"/>
        <v xml:space="preserve"> </v>
      </c>
      <c r="I42" s="281">
        <v>6686</v>
      </c>
      <c r="J42" s="259">
        <v>6219</v>
      </c>
      <c r="K42" s="267" t="str">
        <f t="shared" si="20"/>
        <v xml:space="preserve"> </v>
      </c>
      <c r="L42" s="261">
        <v>26</v>
      </c>
      <c r="M42" s="32">
        <v>1040</v>
      </c>
      <c r="N42" s="24">
        <f t="shared" si="1"/>
        <v>0</v>
      </c>
      <c r="O42" s="24"/>
      <c r="R42" s="166">
        <v>94</v>
      </c>
      <c r="S42" s="160">
        <f t="shared" si="11"/>
        <v>103</v>
      </c>
      <c r="U42" s="168">
        <v>95</v>
      </c>
      <c r="V42" s="158">
        <f t="shared" ref="V42:V49" si="21">ROUND(U42*1.1,0)</f>
        <v>105</v>
      </c>
    </row>
    <row r="43" spans="1:22" ht="15" customHeight="1" x14ac:dyDescent="0.25">
      <c r="A43" s="29">
        <v>3310118</v>
      </c>
      <c r="B43" s="10"/>
      <c r="C43" s="40" t="s">
        <v>38</v>
      </c>
      <c r="D43" s="262">
        <v>3744</v>
      </c>
      <c r="E43" s="271">
        <v>3666</v>
      </c>
      <c r="F43" s="259">
        <v>3549</v>
      </c>
      <c r="G43" s="42">
        <f t="shared" si="18"/>
        <v>0</v>
      </c>
      <c r="H43" s="258" t="str">
        <f t="shared" si="19"/>
        <v xml:space="preserve"> </v>
      </c>
      <c r="I43" s="281">
        <v>3354</v>
      </c>
      <c r="J43" s="259">
        <v>3120</v>
      </c>
      <c r="K43" s="267" t="str">
        <f t="shared" si="20"/>
        <v xml:space="preserve"> </v>
      </c>
      <c r="L43" s="261">
        <v>52</v>
      </c>
      <c r="M43" s="32">
        <v>520</v>
      </c>
      <c r="N43" s="24">
        <f t="shared" si="1"/>
        <v>0</v>
      </c>
      <c r="O43" s="24"/>
      <c r="R43" s="166">
        <v>101</v>
      </c>
      <c r="S43" s="160">
        <f t="shared" si="11"/>
        <v>111</v>
      </c>
      <c r="U43" s="166">
        <v>95</v>
      </c>
      <c r="V43" s="160">
        <f t="shared" si="21"/>
        <v>105</v>
      </c>
    </row>
    <row r="44" spans="1:22" ht="15" customHeight="1" x14ac:dyDescent="0.25">
      <c r="A44" s="546" t="s">
        <v>852</v>
      </c>
      <c r="B44" s="547"/>
      <c r="C44" s="547"/>
      <c r="D44" s="547"/>
      <c r="E44" s="547"/>
      <c r="F44" s="548"/>
      <c r="G44" s="312">
        <f>M44*B44</f>
        <v>0</v>
      </c>
      <c r="H44" s="313"/>
      <c r="I44" s="324"/>
      <c r="J44" s="325"/>
      <c r="K44" s="326"/>
      <c r="L44" s="327"/>
      <c r="M44" s="328"/>
      <c r="N44" s="24">
        <f>B44</f>
        <v>0</v>
      </c>
      <c r="O44" s="24"/>
      <c r="R44" s="166">
        <v>65</v>
      </c>
      <c r="S44" s="160">
        <f t="shared" si="11"/>
        <v>72</v>
      </c>
      <c r="U44" s="166">
        <v>100</v>
      </c>
      <c r="V44" s="160">
        <f t="shared" si="21"/>
        <v>110</v>
      </c>
    </row>
    <row r="45" spans="1:22" ht="15" customHeight="1" x14ac:dyDescent="0.25">
      <c r="A45" s="549"/>
      <c r="B45" s="550"/>
      <c r="C45" s="550"/>
      <c r="D45" s="550"/>
      <c r="E45" s="550"/>
      <c r="F45" s="551"/>
      <c r="G45" s="312">
        <f>M45*B45</f>
        <v>0</v>
      </c>
      <c r="H45" s="313"/>
      <c r="I45" s="324"/>
      <c r="J45" s="325"/>
      <c r="K45" s="326"/>
      <c r="L45" s="327"/>
      <c r="M45" s="329"/>
      <c r="N45" s="24">
        <f>B45</f>
        <v>0</v>
      </c>
      <c r="O45" s="24"/>
      <c r="R45" s="166">
        <v>68</v>
      </c>
      <c r="S45" s="160">
        <f t="shared" si="11"/>
        <v>75</v>
      </c>
      <c r="U45" s="166">
        <v>98</v>
      </c>
      <c r="V45" s="160">
        <f t="shared" si="21"/>
        <v>108</v>
      </c>
    </row>
    <row r="46" spans="1:22" ht="15" customHeight="1" x14ac:dyDescent="0.25">
      <c r="A46" s="9">
        <v>3307020</v>
      </c>
      <c r="B46" s="10"/>
      <c r="C46" s="40" t="s">
        <v>252</v>
      </c>
      <c r="D46" s="325">
        <v>11058</v>
      </c>
      <c r="E46" s="330">
        <v>10827</v>
      </c>
      <c r="F46" s="325">
        <v>10481</v>
      </c>
      <c r="G46" s="331">
        <f t="shared" ref="G46:G48" si="22">M46*B46</f>
        <v>0</v>
      </c>
      <c r="H46" s="332" t="str">
        <f t="shared" si="3"/>
        <v xml:space="preserve"> </v>
      </c>
      <c r="I46" s="324">
        <v>9905</v>
      </c>
      <c r="J46" s="325">
        <v>9214</v>
      </c>
      <c r="K46" s="267" t="str">
        <f>IF(N46=0," ",IF(AND($N$70&gt;0,$N$70&lt;6),B46*D46,IF(AND($N$70&gt;5,$N$70&lt;11),B46*E46,IF(AND($N$70&gt;10,$N$70&lt;16),B46*F46,IF(AND($N$70&gt;15,$N$70&lt;21),B46*I46,IF($N$70&gt;20,B46*J46," "))))))</f>
        <v xml:space="preserve"> </v>
      </c>
      <c r="L46" s="261">
        <v>26</v>
      </c>
      <c r="M46" s="32">
        <v>1092</v>
      </c>
      <c r="N46" s="24">
        <f t="shared" si="1"/>
        <v>0</v>
      </c>
      <c r="O46" s="24"/>
      <c r="R46" s="166"/>
      <c r="S46" s="160">
        <f t="shared" si="11"/>
        <v>0</v>
      </c>
      <c r="U46" s="166">
        <v>98</v>
      </c>
      <c r="V46" s="160">
        <f t="shared" si="21"/>
        <v>108</v>
      </c>
    </row>
    <row r="47" spans="1:22" ht="15" customHeight="1" thickBot="1" x14ac:dyDescent="0.3">
      <c r="A47" s="29">
        <v>3307021</v>
      </c>
      <c r="B47" s="10"/>
      <c r="C47" s="40" t="s">
        <v>253</v>
      </c>
      <c r="D47" s="325">
        <v>11058</v>
      </c>
      <c r="E47" s="330">
        <v>10827</v>
      </c>
      <c r="F47" s="325">
        <v>10481</v>
      </c>
      <c r="G47" s="331">
        <f t="shared" ref="G47" si="23">M47*B47</f>
        <v>0</v>
      </c>
      <c r="H47" s="332" t="str">
        <f t="shared" ref="H47" si="24">K47</f>
        <v xml:space="preserve"> </v>
      </c>
      <c r="I47" s="324">
        <v>9905</v>
      </c>
      <c r="J47" s="325">
        <v>9214</v>
      </c>
      <c r="K47" s="267" t="str">
        <f t="shared" ref="K47:K49" si="25">IF(N47=0," ",IF(AND($N$70&gt;0,$N$70&lt;6),B47*D47,IF(AND($N$70&gt;5,$N$70&lt;11),B47*E47,IF(AND($N$70&gt;10,$N$70&lt;16),B47*F47,IF(AND($N$70&gt;15,$N$70&lt;21),B47*I47,IF($N$70&gt;20,B47*J47," "))))))</f>
        <v xml:space="preserve"> </v>
      </c>
      <c r="L47" s="261">
        <v>26</v>
      </c>
      <c r="M47" s="45">
        <v>1092</v>
      </c>
      <c r="N47" s="24">
        <f t="shared" si="1"/>
        <v>0</v>
      </c>
      <c r="O47" s="24"/>
      <c r="R47" s="167"/>
      <c r="S47" s="162">
        <f t="shared" si="11"/>
        <v>0</v>
      </c>
      <c r="U47" s="166">
        <v>103</v>
      </c>
      <c r="V47" s="160">
        <f t="shared" si="21"/>
        <v>113</v>
      </c>
    </row>
    <row r="48" spans="1:22" ht="15" customHeight="1" x14ac:dyDescent="0.25">
      <c r="A48" s="29">
        <v>3307022</v>
      </c>
      <c r="B48" s="10"/>
      <c r="C48" s="40" t="s">
        <v>255</v>
      </c>
      <c r="D48" s="333">
        <v>12605</v>
      </c>
      <c r="E48" s="334">
        <v>12342</v>
      </c>
      <c r="F48" s="325">
        <v>11948</v>
      </c>
      <c r="G48" s="331">
        <f t="shared" si="22"/>
        <v>0</v>
      </c>
      <c r="H48" s="332" t="str">
        <f t="shared" si="3"/>
        <v xml:space="preserve"> </v>
      </c>
      <c r="I48" s="324">
        <v>11292</v>
      </c>
      <c r="J48" s="325">
        <v>10504</v>
      </c>
      <c r="K48" s="267" t="str">
        <f t="shared" si="25"/>
        <v xml:space="preserve"> </v>
      </c>
      <c r="L48" s="261">
        <v>26</v>
      </c>
      <c r="M48" s="32">
        <v>1144</v>
      </c>
      <c r="N48" s="24">
        <f>B48</f>
        <v>0</v>
      </c>
      <c r="O48" s="24"/>
      <c r="U48" s="166"/>
      <c r="V48" s="160">
        <f t="shared" si="21"/>
        <v>0</v>
      </c>
    </row>
    <row r="49" spans="1:22" ht="15" customHeight="1" thickBot="1" x14ac:dyDescent="0.3">
      <c r="A49" s="29">
        <v>3307023</v>
      </c>
      <c r="B49" s="10"/>
      <c r="C49" s="40" t="s">
        <v>254</v>
      </c>
      <c r="D49" s="333">
        <v>12605</v>
      </c>
      <c r="E49" s="334">
        <v>12342</v>
      </c>
      <c r="F49" s="325">
        <v>11948</v>
      </c>
      <c r="G49" s="331">
        <f t="shared" ref="G49" si="26">M49*B49</f>
        <v>0</v>
      </c>
      <c r="H49" s="332" t="str">
        <f t="shared" ref="H49" si="27">K49</f>
        <v xml:space="preserve"> </v>
      </c>
      <c r="I49" s="324">
        <v>11292</v>
      </c>
      <c r="J49" s="325">
        <v>10504</v>
      </c>
      <c r="K49" s="267" t="str">
        <f t="shared" si="25"/>
        <v xml:space="preserve"> </v>
      </c>
      <c r="L49" s="261">
        <v>26</v>
      </c>
      <c r="M49" s="32">
        <v>1144</v>
      </c>
      <c r="N49" s="24">
        <f>B49</f>
        <v>0</v>
      </c>
      <c r="O49" s="24"/>
      <c r="S49" s="156" t="s">
        <v>251</v>
      </c>
      <c r="U49" s="167"/>
      <c r="V49" s="162">
        <f t="shared" si="21"/>
        <v>0</v>
      </c>
    </row>
    <row r="50" spans="1:22" ht="15" customHeight="1" x14ac:dyDescent="0.25">
      <c r="A50" s="546" t="s">
        <v>853</v>
      </c>
      <c r="B50" s="552"/>
      <c r="C50" s="552"/>
      <c r="D50" s="552"/>
      <c r="E50" s="552"/>
      <c r="F50" s="553"/>
      <c r="G50" s="312"/>
      <c r="H50" s="313"/>
      <c r="I50" s="324"/>
      <c r="J50" s="325"/>
      <c r="K50" s="326"/>
      <c r="L50" s="327"/>
      <c r="M50" s="329"/>
      <c r="N50" s="24">
        <f t="shared" si="1"/>
        <v>0</v>
      </c>
      <c r="O50" s="24"/>
      <c r="R50" s="168">
        <v>82</v>
      </c>
      <c r="S50" s="158">
        <f t="shared" ref="S50:S60" si="28">ROUND(R50*1.1,0)</f>
        <v>90</v>
      </c>
    </row>
    <row r="51" spans="1:22" ht="15" customHeight="1" thickBot="1" x14ac:dyDescent="0.3">
      <c r="A51" s="554"/>
      <c r="B51" s="555"/>
      <c r="C51" s="555"/>
      <c r="D51" s="555"/>
      <c r="E51" s="555"/>
      <c r="F51" s="556"/>
      <c r="G51" s="312"/>
      <c r="H51" s="313"/>
      <c r="I51" s="324"/>
      <c r="J51" s="325"/>
      <c r="K51" s="326"/>
      <c r="L51" s="327"/>
      <c r="M51" s="328"/>
      <c r="N51" s="24">
        <f t="shared" si="1"/>
        <v>0</v>
      </c>
      <c r="O51" s="24"/>
      <c r="R51" s="166">
        <v>82</v>
      </c>
      <c r="S51" s="160">
        <f t="shared" si="28"/>
        <v>90</v>
      </c>
      <c r="V51" s="156" t="s">
        <v>251</v>
      </c>
    </row>
    <row r="52" spans="1:22" ht="15" customHeight="1" x14ac:dyDescent="0.25">
      <c r="A52" s="9">
        <v>3620053</v>
      </c>
      <c r="B52" s="10"/>
      <c r="C52" s="3" t="s">
        <v>787</v>
      </c>
      <c r="D52" s="325">
        <v>6627</v>
      </c>
      <c r="E52" s="330">
        <v>6306</v>
      </c>
      <c r="F52" s="325">
        <v>6104</v>
      </c>
      <c r="G52" s="331"/>
      <c r="H52" s="332"/>
      <c r="I52" s="324">
        <v>5937</v>
      </c>
      <c r="J52" s="325">
        <v>5522</v>
      </c>
      <c r="K52" s="267" t="str">
        <f>IF(N52=0," ",IF(AND($N$70&gt;0,$N$70&lt;6),B52*D52,IF(AND($N$70&gt;5,$N$70&lt;11),B52*E52,IF(AND($N$70&gt;10,$N$70&lt;16),B52*F52,IF(AND($N$70&gt;15,$N$70&lt;21),B52*I52,IF($N$70&gt;20,B52*J52," "))))))</f>
        <v xml:space="preserve"> </v>
      </c>
      <c r="L52" s="261">
        <v>39</v>
      </c>
      <c r="M52" s="32">
        <v>925</v>
      </c>
      <c r="N52" s="24">
        <f t="shared" si="1"/>
        <v>0</v>
      </c>
      <c r="O52" s="24"/>
      <c r="R52" s="166">
        <v>86</v>
      </c>
      <c r="S52" s="160">
        <f t="shared" si="28"/>
        <v>95</v>
      </c>
      <c r="U52" s="168">
        <v>95</v>
      </c>
      <c r="V52" s="158">
        <f t="shared" ref="V52:V60" si="29">ROUND(U52*1.1,0)</f>
        <v>105</v>
      </c>
    </row>
    <row r="53" spans="1:22" ht="15" customHeight="1" x14ac:dyDescent="0.25">
      <c r="A53" s="9">
        <v>3620059</v>
      </c>
      <c r="B53" s="10"/>
      <c r="C53" s="3" t="s">
        <v>788</v>
      </c>
      <c r="D53" s="325">
        <v>9055</v>
      </c>
      <c r="E53" s="330">
        <v>8595</v>
      </c>
      <c r="F53" s="325">
        <v>8321</v>
      </c>
      <c r="G53" s="331"/>
      <c r="H53" s="332"/>
      <c r="I53" s="324">
        <v>8111</v>
      </c>
      <c r="J53" s="325">
        <v>7546</v>
      </c>
      <c r="K53" s="267" t="str">
        <f>IF(N53=0," ",IF(AND($N$70&gt;0,$N$70&lt;6),B53*D53,IF(AND($N$70&gt;5,$N$70&lt;11),B53*E53,IF(AND($N$70&gt;10,$N$70&lt;16),B53*F53,IF(AND($N$70&gt;15,$N$70&lt;21),B53*I53,IF($N$70&gt;20,B53*J53," "))))))</f>
        <v xml:space="preserve"> </v>
      </c>
      <c r="L53" s="261">
        <v>24</v>
      </c>
      <c r="M53" s="32">
        <v>812</v>
      </c>
      <c r="N53" s="24">
        <f t="shared" si="1"/>
        <v>0</v>
      </c>
      <c r="O53" s="24"/>
      <c r="R53" s="166">
        <v>84</v>
      </c>
      <c r="S53" s="160">
        <f t="shared" si="28"/>
        <v>92</v>
      </c>
      <c r="U53" s="166">
        <v>95</v>
      </c>
      <c r="V53" s="160">
        <f t="shared" si="29"/>
        <v>105</v>
      </c>
    </row>
    <row r="54" spans="1:22" ht="21" customHeight="1" x14ac:dyDescent="0.25">
      <c r="A54" s="539" t="s">
        <v>819</v>
      </c>
      <c r="B54" s="540"/>
      <c r="C54" s="540"/>
      <c r="D54" s="540"/>
      <c r="E54" s="540"/>
      <c r="F54" s="540"/>
      <c r="G54" s="540"/>
      <c r="H54" s="540"/>
      <c r="I54" s="540"/>
      <c r="J54" s="540"/>
      <c r="K54" s="540"/>
      <c r="L54" s="540"/>
      <c r="M54" s="541"/>
      <c r="N54" s="24">
        <f t="shared" si="1"/>
        <v>0</v>
      </c>
      <c r="O54" s="24"/>
      <c r="R54" s="166">
        <v>84</v>
      </c>
      <c r="S54" s="160">
        <f t="shared" si="28"/>
        <v>92</v>
      </c>
      <c r="U54" s="166">
        <v>100</v>
      </c>
      <c r="V54" s="160">
        <f t="shared" si="29"/>
        <v>110</v>
      </c>
    </row>
    <row r="55" spans="1:22" ht="15" customHeight="1" x14ac:dyDescent="0.25">
      <c r="A55" s="9">
        <v>3216837</v>
      </c>
      <c r="B55" s="10"/>
      <c r="C55" s="285" t="s">
        <v>66</v>
      </c>
      <c r="D55" s="259">
        <v>6290</v>
      </c>
      <c r="E55" s="272">
        <v>6159</v>
      </c>
      <c r="F55" s="259">
        <v>5962</v>
      </c>
      <c r="G55" s="42">
        <f t="shared" si="2"/>
        <v>0</v>
      </c>
      <c r="H55" s="280" t="str">
        <f t="shared" ref="H55:H59" si="30">K55</f>
        <v xml:space="preserve"> </v>
      </c>
      <c r="I55" s="259">
        <v>5635</v>
      </c>
      <c r="J55" s="259">
        <v>5242</v>
      </c>
      <c r="K55" s="267" t="str">
        <f>IF(N55=0," ",IF(AND($N$70&gt;0,$N$70&lt;6),B55*D55,IF(AND($N$70&gt;5,$N$70&lt;11),B55*E55,IF(AND($N$70&gt;10,$N$70&lt;16),B55*F55,IF(AND($N$70&gt;15,$N$70&lt;21),B55*I55,IF($N$70&gt;20,B55*J55," "))))))</f>
        <v xml:space="preserve"> </v>
      </c>
      <c r="L55" s="261">
        <v>26</v>
      </c>
      <c r="M55" s="32">
        <v>780</v>
      </c>
      <c r="N55" s="24">
        <f t="shared" si="1"/>
        <v>0</v>
      </c>
      <c r="O55" s="24"/>
      <c r="R55" s="166">
        <v>89</v>
      </c>
      <c r="S55" s="160">
        <f t="shared" si="28"/>
        <v>98</v>
      </c>
      <c r="U55" s="166">
        <v>98</v>
      </c>
      <c r="V55" s="160">
        <f t="shared" si="29"/>
        <v>108</v>
      </c>
    </row>
    <row r="56" spans="1:22" ht="15" customHeight="1" x14ac:dyDescent="0.25">
      <c r="A56" s="9">
        <v>3216836</v>
      </c>
      <c r="B56" s="10"/>
      <c r="C56" s="43" t="s">
        <v>67</v>
      </c>
      <c r="D56" s="259">
        <v>6290</v>
      </c>
      <c r="E56" s="272">
        <v>6159</v>
      </c>
      <c r="F56" s="259">
        <v>5962</v>
      </c>
      <c r="G56" s="42">
        <f t="shared" ref="G56" si="31">M56*B56</f>
        <v>0</v>
      </c>
      <c r="H56" s="280" t="str">
        <f t="shared" ref="H56" si="32">K56</f>
        <v xml:space="preserve"> </v>
      </c>
      <c r="I56" s="259">
        <v>5635</v>
      </c>
      <c r="J56" s="259">
        <v>5242</v>
      </c>
      <c r="K56" s="267" t="str">
        <f t="shared" ref="K56:K59" si="33">IF(N56=0," ",IF(AND($N$70&gt;0,$N$70&lt;6),B56*D56,IF(AND($N$70&gt;5,$N$70&lt;11),B56*E56,IF(AND($N$70&gt;10,$N$70&lt;16),B56*F56,IF(AND($N$70&gt;15,$N$70&lt;21),B56*I56,IF($N$70&gt;20,B56*J56," "))))))</f>
        <v xml:space="preserve"> </v>
      </c>
      <c r="L56" s="261">
        <v>26</v>
      </c>
      <c r="M56" s="32">
        <v>780</v>
      </c>
      <c r="N56" s="24">
        <f t="shared" si="1"/>
        <v>0</v>
      </c>
      <c r="O56" s="24"/>
      <c r="R56" s="166"/>
      <c r="S56" s="160">
        <f t="shared" si="28"/>
        <v>0</v>
      </c>
      <c r="U56" s="166">
        <v>98</v>
      </c>
      <c r="V56" s="160">
        <f t="shared" si="29"/>
        <v>108</v>
      </c>
    </row>
    <row r="57" spans="1:22" ht="15" customHeight="1" x14ac:dyDescent="0.25">
      <c r="A57" s="9">
        <v>3217041</v>
      </c>
      <c r="B57" s="10"/>
      <c r="C57" s="43" t="s">
        <v>70</v>
      </c>
      <c r="D57" s="259">
        <v>6839</v>
      </c>
      <c r="E57" s="272">
        <v>6697</v>
      </c>
      <c r="F57" s="259">
        <v>6483</v>
      </c>
      <c r="G57" s="42">
        <f t="shared" si="2"/>
        <v>0</v>
      </c>
      <c r="H57" s="280" t="str">
        <f t="shared" si="30"/>
        <v xml:space="preserve"> </v>
      </c>
      <c r="I57" s="259">
        <v>6127</v>
      </c>
      <c r="J57" s="259">
        <v>5699</v>
      </c>
      <c r="K57" s="267" t="str">
        <f t="shared" si="33"/>
        <v xml:space="preserve"> </v>
      </c>
      <c r="L57" s="261">
        <v>26</v>
      </c>
      <c r="M57" s="32">
        <v>832</v>
      </c>
      <c r="N57" s="24">
        <f t="shared" si="1"/>
        <v>0</v>
      </c>
      <c r="O57" s="24"/>
      <c r="R57" s="166"/>
      <c r="S57" s="160">
        <f t="shared" si="28"/>
        <v>0</v>
      </c>
      <c r="U57" s="166">
        <v>103</v>
      </c>
      <c r="V57" s="160">
        <f t="shared" si="29"/>
        <v>113</v>
      </c>
    </row>
    <row r="58" spans="1:22" ht="15" customHeight="1" x14ac:dyDescent="0.25">
      <c r="A58" s="29">
        <v>3217040</v>
      </c>
      <c r="B58" s="10"/>
      <c r="C58" s="43" t="s">
        <v>71</v>
      </c>
      <c r="D58" s="259">
        <v>6839</v>
      </c>
      <c r="E58" s="272">
        <v>6697</v>
      </c>
      <c r="F58" s="259">
        <v>6483</v>
      </c>
      <c r="G58" s="42">
        <f t="shared" ref="G58" si="34">M58*B58</f>
        <v>0</v>
      </c>
      <c r="H58" s="280" t="str">
        <f t="shared" ref="H58" si="35">K58</f>
        <v xml:space="preserve"> </v>
      </c>
      <c r="I58" s="259">
        <v>6127</v>
      </c>
      <c r="J58" s="259">
        <v>5699</v>
      </c>
      <c r="K58" s="267" t="str">
        <f t="shared" si="33"/>
        <v xml:space="preserve"> </v>
      </c>
      <c r="L58" s="261">
        <v>26</v>
      </c>
      <c r="M58" s="32">
        <v>832</v>
      </c>
      <c r="N58" s="24">
        <f t="shared" si="1"/>
        <v>0</v>
      </c>
      <c r="O58" s="24"/>
      <c r="Q58" s="273" t="s">
        <v>790</v>
      </c>
      <c r="R58" s="166"/>
      <c r="S58" s="160">
        <f t="shared" si="28"/>
        <v>0</v>
      </c>
      <c r="U58" s="166"/>
      <c r="V58" s="160">
        <f t="shared" si="29"/>
        <v>0</v>
      </c>
    </row>
    <row r="59" spans="1:22" ht="15" customHeight="1" x14ac:dyDescent="0.25">
      <c r="A59" s="9">
        <v>3211046</v>
      </c>
      <c r="B59" s="10"/>
      <c r="C59" s="43" t="s">
        <v>74</v>
      </c>
      <c r="D59" s="259">
        <v>2945</v>
      </c>
      <c r="E59" s="272">
        <v>2884</v>
      </c>
      <c r="F59" s="259">
        <v>2792</v>
      </c>
      <c r="G59" s="42">
        <f t="shared" si="2"/>
        <v>0</v>
      </c>
      <c r="H59" s="280" t="str">
        <f t="shared" si="30"/>
        <v xml:space="preserve"> </v>
      </c>
      <c r="I59" s="259">
        <v>2638</v>
      </c>
      <c r="J59" s="259">
        <v>2454</v>
      </c>
      <c r="K59" s="267" t="str">
        <f t="shared" si="33"/>
        <v xml:space="preserve"> </v>
      </c>
      <c r="L59" s="261">
        <v>52</v>
      </c>
      <c r="M59" s="32">
        <v>364</v>
      </c>
      <c r="N59" s="24">
        <f t="shared" si="1"/>
        <v>0</v>
      </c>
      <c r="O59" s="24"/>
      <c r="R59" s="166"/>
      <c r="S59" s="160">
        <f t="shared" si="28"/>
        <v>0</v>
      </c>
      <c r="U59" s="166"/>
      <c r="V59" s="160">
        <f t="shared" si="29"/>
        <v>0</v>
      </c>
    </row>
    <row r="60" spans="1:22" ht="15" customHeight="1" thickBot="1" x14ac:dyDescent="0.3">
      <c r="A60" s="29"/>
      <c r="B60" s="13"/>
      <c r="C60" s="43"/>
      <c r="D60" s="259"/>
      <c r="E60" s="272"/>
      <c r="F60" s="259"/>
      <c r="G60" s="42">
        <f t="shared" si="2"/>
        <v>0</v>
      </c>
      <c r="H60" s="280"/>
      <c r="I60" s="259"/>
      <c r="J60" s="259"/>
      <c r="K60" s="267"/>
      <c r="L60" s="261"/>
      <c r="M60" s="32"/>
      <c r="N60" s="24">
        <f t="shared" si="1"/>
        <v>0</v>
      </c>
      <c r="O60" s="24"/>
      <c r="R60" s="167"/>
      <c r="S60" s="162">
        <f t="shared" si="28"/>
        <v>0</v>
      </c>
      <c r="U60" s="167"/>
      <c r="V60" s="162">
        <f t="shared" si="29"/>
        <v>0</v>
      </c>
    </row>
    <row r="61" spans="1:22" ht="15" customHeight="1" x14ac:dyDescent="0.25">
      <c r="A61" s="9">
        <v>3216839</v>
      </c>
      <c r="B61" s="10"/>
      <c r="C61" s="279" t="s">
        <v>68</v>
      </c>
      <c r="D61" s="259">
        <v>6290</v>
      </c>
      <c r="E61" s="272">
        <v>6159</v>
      </c>
      <c r="F61" s="259">
        <v>5962</v>
      </c>
      <c r="G61" s="42">
        <f t="shared" ref="G61:G65" si="36">M61*B61</f>
        <v>0</v>
      </c>
      <c r="H61" s="280" t="str">
        <f t="shared" ref="H61:H65" si="37">K61</f>
        <v xml:space="preserve"> </v>
      </c>
      <c r="I61" s="259">
        <v>5635</v>
      </c>
      <c r="J61" s="259">
        <v>5242</v>
      </c>
      <c r="K61" s="267" t="str">
        <f>IF(N61=0," ",IF(AND($N$70&gt;0,$N$70&lt;6),B61*D61,IF(AND($N$70&gt;5,$N$70&lt;11),B61*E61,IF(AND($N$70&gt;10,$N$70&lt;16),B61*F61,IF(AND($N$70&gt;15,$N$70&lt;21),B61*I61,IF($N$70&gt;20,B61*J61," "))))))</f>
        <v xml:space="preserve"> </v>
      </c>
      <c r="L61" s="261">
        <v>26</v>
      </c>
      <c r="M61" s="32">
        <v>806</v>
      </c>
      <c r="N61" s="24">
        <f t="shared" si="1"/>
        <v>0</v>
      </c>
      <c r="O61" s="24"/>
    </row>
    <row r="62" spans="1:22" ht="15" customHeight="1" x14ac:dyDescent="0.25">
      <c r="A62" s="9">
        <v>3216838</v>
      </c>
      <c r="B62" s="10"/>
      <c r="C62" s="279" t="s">
        <v>69</v>
      </c>
      <c r="D62" s="259">
        <v>6290</v>
      </c>
      <c r="E62" s="272">
        <v>6159</v>
      </c>
      <c r="F62" s="259">
        <v>5962</v>
      </c>
      <c r="G62" s="42">
        <f t="shared" si="36"/>
        <v>0</v>
      </c>
      <c r="H62" s="280" t="str">
        <f t="shared" si="37"/>
        <v xml:space="preserve"> </v>
      </c>
      <c r="I62" s="259">
        <v>5635</v>
      </c>
      <c r="J62" s="259">
        <v>5242</v>
      </c>
      <c r="K62" s="267" t="str">
        <f t="shared" ref="K62:K65" si="38">IF(N62=0," ",IF(AND($N$70&gt;0,$N$70&lt;6),B62*D62,IF(AND($N$70&gt;5,$N$70&lt;11),B62*E62,IF(AND($N$70&gt;10,$N$70&lt;16),B62*F62,IF(AND($N$70&gt;15,$N$70&lt;21),B62*I62,IF($N$70&gt;20,B62*J62," "))))))</f>
        <v xml:space="preserve"> </v>
      </c>
      <c r="L62" s="261">
        <v>26</v>
      </c>
      <c r="M62" s="32">
        <v>806</v>
      </c>
      <c r="N62" s="24">
        <f t="shared" si="1"/>
        <v>0</v>
      </c>
      <c r="O62" s="24"/>
    </row>
    <row r="63" spans="1:22" ht="15" customHeight="1" x14ac:dyDescent="0.25">
      <c r="A63" s="29">
        <v>3217043</v>
      </c>
      <c r="B63" s="10"/>
      <c r="C63" s="43" t="s">
        <v>72</v>
      </c>
      <c r="D63" s="259">
        <v>6839</v>
      </c>
      <c r="E63" s="272">
        <v>6697</v>
      </c>
      <c r="F63" s="259">
        <v>6483</v>
      </c>
      <c r="G63" s="42">
        <f t="shared" si="36"/>
        <v>0</v>
      </c>
      <c r="H63" s="280" t="str">
        <f t="shared" si="37"/>
        <v xml:space="preserve"> </v>
      </c>
      <c r="I63" s="259">
        <v>6127</v>
      </c>
      <c r="J63" s="259">
        <v>5699</v>
      </c>
      <c r="K63" s="267" t="str">
        <f t="shared" si="38"/>
        <v xml:space="preserve"> </v>
      </c>
      <c r="L63" s="261">
        <v>26</v>
      </c>
      <c r="M63" s="32">
        <v>858</v>
      </c>
      <c r="N63" s="24">
        <f t="shared" si="1"/>
        <v>0</v>
      </c>
      <c r="O63" s="24"/>
    </row>
    <row r="64" spans="1:22" ht="15" customHeight="1" x14ac:dyDescent="0.25">
      <c r="A64" s="29">
        <v>3217042</v>
      </c>
      <c r="B64" s="10"/>
      <c r="C64" s="43" t="s">
        <v>73</v>
      </c>
      <c r="D64" s="259">
        <v>6839</v>
      </c>
      <c r="E64" s="272">
        <v>6697</v>
      </c>
      <c r="F64" s="259">
        <v>6483</v>
      </c>
      <c r="G64" s="42">
        <f t="shared" si="36"/>
        <v>0</v>
      </c>
      <c r="H64" s="280" t="str">
        <f t="shared" si="37"/>
        <v xml:space="preserve"> </v>
      </c>
      <c r="I64" s="259">
        <v>6127</v>
      </c>
      <c r="J64" s="259">
        <v>5699</v>
      </c>
      <c r="K64" s="267" t="str">
        <f t="shared" si="38"/>
        <v xml:space="preserve"> </v>
      </c>
      <c r="L64" s="261">
        <v>26</v>
      </c>
      <c r="M64" s="32">
        <v>858</v>
      </c>
      <c r="N64" s="24">
        <f t="shared" si="1"/>
        <v>0</v>
      </c>
      <c r="O64" s="24"/>
    </row>
    <row r="65" spans="1:15" ht="15" customHeight="1" x14ac:dyDescent="0.25">
      <c r="A65" s="29">
        <v>3211050</v>
      </c>
      <c r="B65" s="10"/>
      <c r="C65" s="43" t="s">
        <v>75</v>
      </c>
      <c r="D65" s="259">
        <v>2945</v>
      </c>
      <c r="E65" s="272">
        <v>2884</v>
      </c>
      <c r="F65" s="259">
        <v>2792</v>
      </c>
      <c r="G65" s="42">
        <f t="shared" si="36"/>
        <v>0</v>
      </c>
      <c r="H65" s="280" t="str">
        <f t="shared" si="37"/>
        <v xml:space="preserve"> </v>
      </c>
      <c r="I65" s="259">
        <v>2638</v>
      </c>
      <c r="J65" s="259">
        <v>2454</v>
      </c>
      <c r="K65" s="267" t="str">
        <f t="shared" si="38"/>
        <v xml:space="preserve"> </v>
      </c>
      <c r="L65" s="261">
        <v>52</v>
      </c>
      <c r="M65" s="32">
        <v>416</v>
      </c>
      <c r="N65" s="24">
        <f t="shared" si="1"/>
        <v>0</v>
      </c>
      <c r="O65" s="24"/>
    </row>
    <row r="66" spans="1:15" ht="15" customHeight="1" x14ac:dyDescent="0.25">
      <c r="A66" s="29"/>
      <c r="B66" s="13"/>
      <c r="C66" s="43"/>
      <c r="D66" s="268"/>
      <c r="E66" s="269"/>
      <c r="F66" s="259"/>
      <c r="G66" s="42">
        <f t="shared" si="2"/>
        <v>0</v>
      </c>
      <c r="H66" s="280">
        <f t="shared" ref="H66:H69" si="39">K66</f>
        <v>0</v>
      </c>
      <c r="I66" s="259"/>
      <c r="J66" s="259"/>
      <c r="K66" s="267"/>
      <c r="L66" s="261"/>
      <c r="M66" s="32"/>
      <c r="N66" s="24">
        <f t="shared" si="1"/>
        <v>0</v>
      </c>
      <c r="O66" s="24"/>
    </row>
    <row r="67" spans="1:15" ht="15" customHeight="1" x14ac:dyDescent="0.25">
      <c r="A67" s="29">
        <v>3217027</v>
      </c>
      <c r="B67" s="10"/>
      <c r="C67" s="43" t="s">
        <v>791</v>
      </c>
      <c r="D67" s="268">
        <v>8112</v>
      </c>
      <c r="E67" s="269">
        <v>7943</v>
      </c>
      <c r="F67" s="259">
        <v>7690</v>
      </c>
      <c r="G67" s="42">
        <f t="shared" si="2"/>
        <v>0</v>
      </c>
      <c r="H67" s="280" t="str">
        <f t="shared" si="39"/>
        <v xml:space="preserve"> </v>
      </c>
      <c r="I67" s="259">
        <v>7267</v>
      </c>
      <c r="J67" s="259">
        <v>6760</v>
      </c>
      <c r="K67" s="267" t="str">
        <f>IF(N67=0," ",IF(AND($N$70&gt;0,$N$70&lt;6),B67*D67,IF(AND($N$70&gt;5,$N$70&lt;11),B67*E67,IF(AND($N$70&gt;10,$N$70&lt;16),B67*F67,IF(AND($N$70&gt;15,$N$70&lt;21),B67*I67,IF($N$70&gt;20,B67*J67," "))))))</f>
        <v xml:space="preserve"> </v>
      </c>
      <c r="L67" s="261">
        <v>26</v>
      </c>
      <c r="M67" s="32">
        <v>1014</v>
      </c>
      <c r="N67" s="24">
        <f t="shared" si="1"/>
        <v>0</v>
      </c>
      <c r="O67" s="24"/>
    </row>
    <row r="68" spans="1:15" x14ac:dyDescent="0.25">
      <c r="A68" s="9">
        <v>3217026</v>
      </c>
      <c r="B68" s="10"/>
      <c r="C68" s="279" t="s">
        <v>792</v>
      </c>
      <c r="D68" s="268">
        <v>8112</v>
      </c>
      <c r="E68" s="269">
        <v>7943</v>
      </c>
      <c r="F68" s="259">
        <v>7690</v>
      </c>
      <c r="G68" s="42">
        <f t="shared" ref="G68" si="40">M68*B68</f>
        <v>0</v>
      </c>
      <c r="H68" s="280" t="str">
        <f t="shared" ref="H68" si="41">K68</f>
        <v xml:space="preserve"> </v>
      </c>
      <c r="I68" s="259">
        <v>7267</v>
      </c>
      <c r="J68" s="259">
        <v>6760</v>
      </c>
      <c r="K68" s="267" t="str">
        <f t="shared" ref="K68:K69" si="42">IF(N68=0," ",IF(AND($N$70&gt;0,$N$70&lt;6),B68*D68,IF(AND($N$70&gt;5,$N$70&lt;11),B68*E68,IF(AND($N$70&gt;10,$N$70&lt;16),B68*F68,IF(AND($N$70&gt;15,$N$70&lt;21),B68*I68,IF($N$70&gt;20,B68*J68," "))))))</f>
        <v xml:space="preserve"> </v>
      </c>
      <c r="L68" s="261">
        <v>26</v>
      </c>
      <c r="M68" s="32">
        <v>1014</v>
      </c>
      <c r="N68" s="24">
        <f t="shared" si="1"/>
        <v>0</v>
      </c>
      <c r="O68" s="24"/>
    </row>
    <row r="69" spans="1:15" x14ac:dyDescent="0.25">
      <c r="A69" s="29">
        <v>3211144</v>
      </c>
      <c r="B69" s="10"/>
      <c r="C69" s="43" t="s">
        <v>793</v>
      </c>
      <c r="D69" s="259">
        <v>4343</v>
      </c>
      <c r="E69" s="272">
        <v>4253</v>
      </c>
      <c r="F69" s="259">
        <v>4117</v>
      </c>
      <c r="G69" s="42">
        <f t="shared" si="2"/>
        <v>0</v>
      </c>
      <c r="H69" s="280" t="str">
        <f t="shared" si="39"/>
        <v xml:space="preserve"> </v>
      </c>
      <c r="I69" s="259">
        <v>3891</v>
      </c>
      <c r="J69" s="259">
        <v>3619</v>
      </c>
      <c r="K69" s="267" t="str">
        <f t="shared" si="42"/>
        <v xml:space="preserve"> </v>
      </c>
      <c r="L69" s="261">
        <v>52</v>
      </c>
      <c r="M69" s="32">
        <v>468</v>
      </c>
      <c r="N69" s="24">
        <f t="shared" si="1"/>
        <v>0</v>
      </c>
      <c r="O69" s="24"/>
    </row>
    <row r="70" spans="1:15" x14ac:dyDescent="0.25">
      <c r="G70" s="2">
        <f>SUM(G20:G69)</f>
        <v>0</v>
      </c>
      <c r="H70" s="2">
        <f>SUM(H20:H69)</f>
        <v>0</v>
      </c>
      <c r="I70" s="2"/>
      <c r="J70" s="2"/>
      <c r="K70" s="2"/>
      <c r="N70" s="2">
        <f>SUM(N20:N69)</f>
        <v>0</v>
      </c>
      <c r="O70" s="2"/>
    </row>
  </sheetData>
  <sheetProtection algorithmName="SHA-512" hashValue="Xiat5BpQcs0/BmMy1GawXq2FEB2XthdRNR1sX7AMo2UYYd4plR5t/GoXUNNx+1NU8Pjzie8ywnT4mO0VVmr3HQ==" saltValue="AfB25RqPD25wa6ZmODopgw==" spinCount="100000" sheet="1" selectLockedCells="1"/>
  <mergeCells count="39">
    <mergeCell ref="A4:C5"/>
    <mergeCell ref="D4:J5"/>
    <mergeCell ref="K4:K5"/>
    <mergeCell ref="L4:M5"/>
    <mergeCell ref="A1:C3"/>
    <mergeCell ref="D1:K1"/>
    <mergeCell ref="L1:M3"/>
    <mergeCell ref="D2:K2"/>
    <mergeCell ref="D3:K3"/>
    <mergeCell ref="A6:C6"/>
    <mergeCell ref="D6:J15"/>
    <mergeCell ref="K6:K7"/>
    <mergeCell ref="L6:M7"/>
    <mergeCell ref="A7:C7"/>
    <mergeCell ref="A8:C8"/>
    <mergeCell ref="K8:K9"/>
    <mergeCell ref="L8:M9"/>
    <mergeCell ref="B9:C9"/>
    <mergeCell ref="A10:C11"/>
    <mergeCell ref="L10:M10"/>
    <mergeCell ref="L11:M11"/>
    <mergeCell ref="A12:C12"/>
    <mergeCell ref="K12:K13"/>
    <mergeCell ref="L12:M13"/>
    <mergeCell ref="A13:C13"/>
    <mergeCell ref="A54:M54"/>
    <mergeCell ref="A14:C14"/>
    <mergeCell ref="K14:K15"/>
    <mergeCell ref="L14:M15"/>
    <mergeCell ref="B15:C15"/>
    <mergeCell ref="A16:B17"/>
    <mergeCell ref="C16:C17"/>
    <mergeCell ref="D16:F17"/>
    <mergeCell ref="I16:J17"/>
    <mergeCell ref="K16:M16"/>
    <mergeCell ref="K17:M17"/>
    <mergeCell ref="A44:F45"/>
    <mergeCell ref="A50:F51"/>
    <mergeCell ref="A19:M19"/>
  </mergeCells>
  <pageMargins left="0.75" right="0.125" top="0.5" bottom="0.5" header="0.5" footer="0.25"/>
  <pageSetup scale="65" fitToHeight="0" orientation="portrait" horizontalDpi="300" verticalDpi="300" r:id="rId1"/>
  <headerFooter alignWithMargins="0">
    <oddFooter>&amp;L&amp;"Arial,Bold"&amp;9RDF - Frames-Sticks
Last Revised: February 2025&amp;C&amp;"Arial,Bold"&amp;9THIS ORDER IS SUBJECT TO THE TERMS AND CONDITIONS
AS OUTLINED IN THE CONDITIONS OF SALE.&amp;R&amp;"Arial,Bold"&amp;9PRINTED IN USA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7"/>
  <sheetViews>
    <sheetView zoomScale="75" zoomScaleNormal="75" workbookViewId="0">
      <selection activeCell="L1" sqref="L1:M3"/>
    </sheetView>
  </sheetViews>
  <sheetFormatPr defaultRowHeight="15.75" x14ac:dyDescent="0.25"/>
  <cols>
    <col min="1" max="1" width="18.625" customWidth="1"/>
    <col min="3" max="3" width="21.375" customWidth="1"/>
    <col min="6" max="6" width="10.125" customWidth="1"/>
    <col min="7" max="8" width="12.625" hidden="1" customWidth="1"/>
    <col min="9" max="9" width="10.625" customWidth="1"/>
    <col min="11" max="11" width="23.875" customWidth="1"/>
    <col min="14" max="15" width="12.625" hidden="1" customWidth="1"/>
    <col min="18" max="22" width="0" hidden="1" customWidth="1"/>
  </cols>
  <sheetData>
    <row r="1" spans="1:13" x14ac:dyDescent="0.25">
      <c r="A1" s="585" t="s">
        <v>836</v>
      </c>
      <c r="B1" s="586"/>
      <c r="C1" s="587"/>
      <c r="D1" s="511" t="s">
        <v>256</v>
      </c>
      <c r="E1" s="512"/>
      <c r="F1" s="512"/>
      <c r="G1" s="512"/>
      <c r="H1" s="512"/>
      <c r="I1" s="512"/>
      <c r="J1" s="512"/>
      <c r="K1" s="513"/>
      <c r="L1" s="445" t="s">
        <v>238</v>
      </c>
      <c r="M1" s="446"/>
    </row>
    <row r="2" spans="1:13" x14ac:dyDescent="0.25">
      <c r="A2" s="588"/>
      <c r="B2" s="589"/>
      <c r="C2" s="590"/>
      <c r="D2" s="514" t="s">
        <v>21</v>
      </c>
      <c r="E2" s="515"/>
      <c r="F2" s="515"/>
      <c r="G2" s="515"/>
      <c r="H2" s="515"/>
      <c r="I2" s="515"/>
      <c r="J2" s="515"/>
      <c r="K2" s="516"/>
      <c r="L2" s="447"/>
      <c r="M2" s="448"/>
    </row>
    <row r="3" spans="1:13" ht="16.5" thickBot="1" x14ac:dyDescent="0.3">
      <c r="A3" s="591"/>
      <c r="B3" s="592"/>
      <c r="C3" s="593"/>
      <c r="D3" s="454" t="s">
        <v>240</v>
      </c>
      <c r="E3" s="455"/>
      <c r="F3" s="455"/>
      <c r="G3" s="455"/>
      <c r="H3" s="455"/>
      <c r="I3" s="455"/>
      <c r="J3" s="455"/>
      <c r="K3" s="456"/>
      <c r="L3" s="449"/>
      <c r="M3" s="450"/>
    </row>
    <row r="4" spans="1:13" x14ac:dyDescent="0.25">
      <c r="A4" s="499" t="s">
        <v>176</v>
      </c>
      <c r="B4" s="500"/>
      <c r="C4" s="501"/>
      <c r="D4" s="505" t="s">
        <v>18</v>
      </c>
      <c r="E4" s="506"/>
      <c r="F4" s="506"/>
      <c r="G4" s="506"/>
      <c r="H4" s="506"/>
      <c r="I4" s="506"/>
      <c r="J4" s="507"/>
      <c r="K4" s="415" t="s">
        <v>22</v>
      </c>
      <c r="L4" s="421">
        <f>'Summary Sheet'!K4:L5</f>
        <v>0</v>
      </c>
      <c r="M4" s="422"/>
    </row>
    <row r="5" spans="1:13" ht="16.5" thickBot="1" x14ac:dyDescent="0.3">
      <c r="A5" s="502"/>
      <c r="B5" s="503"/>
      <c r="C5" s="504"/>
      <c r="D5" s="508"/>
      <c r="E5" s="509"/>
      <c r="F5" s="509"/>
      <c r="G5" s="509"/>
      <c r="H5" s="509"/>
      <c r="I5" s="509"/>
      <c r="J5" s="510"/>
      <c r="K5" s="416"/>
      <c r="L5" s="423"/>
      <c r="M5" s="424"/>
    </row>
    <row r="6" spans="1:13" x14ac:dyDescent="0.25">
      <c r="A6" s="412" t="str">
        <f>'Summary Sheet'!A6:C6</f>
        <v>ABC COMPANY</v>
      </c>
      <c r="B6" s="413"/>
      <c r="C6" s="414"/>
      <c r="D6" s="403" t="str">
        <f>'Summary Sheet'!D6:I15</f>
        <v>TYPE ANY SPECIAL INSTRUCTIONS IN THIS BOX.</v>
      </c>
      <c r="E6" s="404"/>
      <c r="F6" s="404"/>
      <c r="G6" s="404"/>
      <c r="H6" s="404"/>
      <c r="I6" s="404"/>
      <c r="J6" s="405"/>
      <c r="K6" s="427" t="s">
        <v>23</v>
      </c>
      <c r="L6" s="421">
        <f>'Summary Sheet'!K6:L7</f>
        <v>0</v>
      </c>
      <c r="M6" s="422"/>
    </row>
    <row r="7" spans="1:13" ht="16.5" thickBot="1" x14ac:dyDescent="0.3">
      <c r="A7" s="398" t="str">
        <f>'Summary Sheet'!A7:C7</f>
        <v>123 ACTION AVE</v>
      </c>
      <c r="B7" s="399"/>
      <c r="C7" s="400"/>
      <c r="D7" s="406"/>
      <c r="E7" s="407"/>
      <c r="F7" s="407"/>
      <c r="G7" s="407"/>
      <c r="H7" s="407"/>
      <c r="I7" s="407"/>
      <c r="J7" s="408"/>
      <c r="K7" s="428"/>
      <c r="L7" s="423"/>
      <c r="M7" s="424"/>
    </row>
    <row r="8" spans="1:13" x14ac:dyDescent="0.25">
      <c r="A8" s="398" t="str">
        <f>'Summary Sheet'!A8:C8</f>
        <v>MCKENZIE, TN 38201</v>
      </c>
      <c r="B8" s="399"/>
      <c r="C8" s="400"/>
      <c r="D8" s="406"/>
      <c r="E8" s="407"/>
      <c r="F8" s="407"/>
      <c r="G8" s="407"/>
      <c r="H8" s="407"/>
      <c r="I8" s="407"/>
      <c r="J8" s="408"/>
      <c r="K8" s="425" t="s">
        <v>24</v>
      </c>
      <c r="L8" s="429">
        <f>'Summary Sheet'!K8:L9</f>
        <v>0</v>
      </c>
      <c r="M8" s="430"/>
    </row>
    <row r="9" spans="1:13" ht="16.5" thickBot="1" x14ac:dyDescent="0.3">
      <c r="A9" s="21" t="s">
        <v>17</v>
      </c>
      <c r="B9" s="401" t="str">
        <f>'Summary Sheet'!B9:C9</f>
        <v>CHUCK WAGON</v>
      </c>
      <c r="C9" s="402"/>
      <c r="D9" s="406"/>
      <c r="E9" s="407"/>
      <c r="F9" s="407"/>
      <c r="G9" s="407"/>
      <c r="H9" s="407"/>
      <c r="I9" s="407"/>
      <c r="J9" s="408"/>
      <c r="K9" s="426"/>
      <c r="L9" s="431"/>
      <c r="M9" s="432"/>
    </row>
    <row r="10" spans="1:13" x14ac:dyDescent="0.25">
      <c r="A10" s="499" t="s">
        <v>16</v>
      </c>
      <c r="B10" s="500"/>
      <c r="C10" s="501"/>
      <c r="D10" s="406"/>
      <c r="E10" s="407"/>
      <c r="F10" s="407"/>
      <c r="G10" s="407"/>
      <c r="H10" s="407"/>
      <c r="I10" s="407"/>
      <c r="J10" s="408"/>
      <c r="K10" s="64" t="s">
        <v>27</v>
      </c>
      <c r="L10" s="417" t="s">
        <v>9</v>
      </c>
      <c r="M10" s="418"/>
    </row>
    <row r="11" spans="1:13" ht="16.5" thickBot="1" x14ac:dyDescent="0.3">
      <c r="A11" s="502"/>
      <c r="B11" s="503"/>
      <c r="C11" s="504"/>
      <c r="D11" s="406"/>
      <c r="E11" s="407"/>
      <c r="F11" s="407"/>
      <c r="G11" s="407"/>
      <c r="H11" s="407"/>
      <c r="I11" s="407"/>
      <c r="J11" s="408"/>
      <c r="K11" s="65">
        <f>'Summary Sheet'!J11</f>
        <v>0.78900000000000003</v>
      </c>
      <c r="L11" s="419">
        <f>G67</f>
        <v>0</v>
      </c>
      <c r="M11" s="420"/>
    </row>
    <row r="12" spans="1:13" x14ac:dyDescent="0.25">
      <c r="A12" s="412" t="str">
        <f>'Summary Sheet'!A12:C12</f>
        <v>ABC COMPANY</v>
      </c>
      <c r="B12" s="413"/>
      <c r="C12" s="414"/>
      <c r="D12" s="406"/>
      <c r="E12" s="407"/>
      <c r="F12" s="407"/>
      <c r="G12" s="407"/>
      <c r="H12" s="407"/>
      <c r="I12" s="407"/>
      <c r="J12" s="408"/>
      <c r="K12" s="369" t="s">
        <v>26</v>
      </c>
      <c r="L12" s="371">
        <f>L14*K11</f>
        <v>0</v>
      </c>
      <c r="M12" s="372"/>
    </row>
    <row r="13" spans="1:13" ht="16.5" thickBot="1" x14ac:dyDescent="0.3">
      <c r="A13" s="398" t="str">
        <f>'Summary Sheet'!A13:C13</f>
        <v>123 ACTION AVE</v>
      </c>
      <c r="B13" s="399"/>
      <c r="C13" s="400"/>
      <c r="D13" s="406"/>
      <c r="E13" s="407"/>
      <c r="F13" s="407"/>
      <c r="G13" s="407"/>
      <c r="H13" s="407"/>
      <c r="I13" s="407"/>
      <c r="J13" s="408"/>
      <c r="K13" s="370"/>
      <c r="L13" s="373"/>
      <c r="M13" s="374"/>
    </row>
    <row r="14" spans="1:13" x14ac:dyDescent="0.25">
      <c r="A14" s="398" t="str">
        <f>'Summary Sheet'!A14:C14</f>
        <v>MCKENZIE, TN 38201</v>
      </c>
      <c r="B14" s="399"/>
      <c r="C14" s="400"/>
      <c r="D14" s="406"/>
      <c r="E14" s="407"/>
      <c r="F14" s="407"/>
      <c r="G14" s="407"/>
      <c r="H14" s="407"/>
      <c r="I14" s="407"/>
      <c r="J14" s="408"/>
      <c r="K14" s="369" t="s">
        <v>178</v>
      </c>
      <c r="L14" s="371">
        <f>H67</f>
        <v>0</v>
      </c>
      <c r="M14" s="372"/>
    </row>
    <row r="15" spans="1:13" ht="16.5" thickBot="1" x14ac:dyDescent="0.3">
      <c r="A15" s="21" t="s">
        <v>17</v>
      </c>
      <c r="B15" s="401" t="str">
        <f>'Summary Sheet'!B15:C15</f>
        <v>CHUCK WAGON</v>
      </c>
      <c r="C15" s="402"/>
      <c r="D15" s="409"/>
      <c r="E15" s="410"/>
      <c r="F15" s="410"/>
      <c r="G15" s="410"/>
      <c r="H15" s="410"/>
      <c r="I15" s="410"/>
      <c r="J15" s="411"/>
      <c r="K15" s="370"/>
      <c r="L15" s="373"/>
      <c r="M15" s="374"/>
    </row>
    <row r="16" spans="1:13" ht="23.25" x14ac:dyDescent="0.25">
      <c r="A16" s="495" t="s">
        <v>10</v>
      </c>
      <c r="B16" s="496"/>
      <c r="C16" s="380">
        <f>'Summary Sheet'!C16</f>
        <v>12345</v>
      </c>
      <c r="D16" s="495" t="s">
        <v>11</v>
      </c>
      <c r="E16" s="542"/>
      <c r="F16" s="543"/>
      <c r="G16" s="4"/>
      <c r="H16" s="4"/>
      <c r="I16" s="382">
        <f>'Summary Sheet'!H16</f>
        <v>12345</v>
      </c>
      <c r="J16" s="383"/>
      <c r="K16" s="363" t="s">
        <v>12</v>
      </c>
      <c r="L16" s="364"/>
      <c r="M16" s="365"/>
    </row>
    <row r="17" spans="1:22" ht="15" customHeight="1" thickBot="1" x14ac:dyDescent="0.3">
      <c r="A17" s="497"/>
      <c r="B17" s="498"/>
      <c r="C17" s="381"/>
      <c r="D17" s="497"/>
      <c r="E17" s="544"/>
      <c r="F17" s="545"/>
      <c r="G17" s="5"/>
      <c r="H17" s="5"/>
      <c r="I17" s="384"/>
      <c r="J17" s="385"/>
      <c r="K17" s="492" t="str">
        <f>'Summary Sheet'!J17</f>
        <v>12345-ABCDEFG</v>
      </c>
      <c r="L17" s="493"/>
      <c r="M17" s="494"/>
    </row>
    <row r="18" spans="1:22" ht="15" customHeight="1" x14ac:dyDescent="0.25">
      <c r="A18" s="275" t="s">
        <v>0</v>
      </c>
      <c r="B18" s="263" t="s">
        <v>1</v>
      </c>
      <c r="C18" s="263" t="s">
        <v>2</v>
      </c>
      <c r="D18" s="276" t="s">
        <v>3</v>
      </c>
      <c r="E18" s="266"/>
      <c r="F18" s="277"/>
      <c r="G18" s="264" t="s">
        <v>4</v>
      </c>
      <c r="H18" s="277" t="s">
        <v>800</v>
      </c>
      <c r="I18" s="277"/>
      <c r="J18" s="266"/>
      <c r="K18" s="263" t="s">
        <v>774</v>
      </c>
      <c r="L18" s="263" t="s">
        <v>772</v>
      </c>
      <c r="M18" s="278" t="s">
        <v>4</v>
      </c>
      <c r="N18" s="23" t="s">
        <v>789</v>
      </c>
      <c r="O18" s="23"/>
    </row>
    <row r="19" spans="1:22" ht="15" customHeight="1" x14ac:dyDescent="0.25">
      <c r="A19" s="566" t="s">
        <v>849</v>
      </c>
      <c r="B19" s="567"/>
      <c r="C19" s="567"/>
      <c r="D19" s="567"/>
      <c r="E19" s="567"/>
      <c r="F19" s="567"/>
      <c r="G19" s="568"/>
      <c r="H19" s="568"/>
      <c r="I19" s="568"/>
      <c r="J19" s="568"/>
      <c r="K19" s="568"/>
      <c r="L19" s="568"/>
      <c r="M19" s="569"/>
      <c r="N19" s="274"/>
      <c r="O19" s="274"/>
    </row>
    <row r="20" spans="1:22" ht="15" customHeight="1" x14ac:dyDescent="0.25">
      <c r="A20" s="570"/>
      <c r="B20" s="571"/>
      <c r="C20" s="571"/>
      <c r="D20" s="571"/>
      <c r="E20" s="571"/>
      <c r="F20" s="571"/>
      <c r="G20" s="572"/>
      <c r="H20" s="572"/>
      <c r="I20" s="572"/>
      <c r="J20" s="572"/>
      <c r="K20" s="572"/>
      <c r="L20" s="572"/>
      <c r="M20" s="573"/>
      <c r="N20" s="274"/>
      <c r="O20" s="274"/>
    </row>
    <row r="21" spans="1:22" ht="15" customHeight="1" x14ac:dyDescent="0.25">
      <c r="A21" s="335">
        <v>7150342</v>
      </c>
      <c r="B21" s="315"/>
      <c r="C21" s="336" t="s">
        <v>5</v>
      </c>
      <c r="D21" s="324">
        <v>12760</v>
      </c>
      <c r="E21" s="272"/>
      <c r="F21" s="259"/>
      <c r="G21" s="42">
        <f>M21*B21</f>
        <v>0</v>
      </c>
      <c r="H21" s="258" t="str">
        <f>K21</f>
        <v xml:space="preserve"> </v>
      </c>
      <c r="I21" s="268"/>
      <c r="J21" s="269"/>
      <c r="K21" s="267" t="str">
        <f>IF(N21=0," ",B21*D21)</f>
        <v xml:space="preserve"> </v>
      </c>
      <c r="L21" s="261">
        <v>20</v>
      </c>
      <c r="M21" s="45">
        <v>1900</v>
      </c>
      <c r="N21" s="24">
        <f>B21</f>
        <v>0</v>
      </c>
      <c r="O21" s="24"/>
    </row>
    <row r="22" spans="1:22" ht="15" customHeight="1" thickBot="1" x14ac:dyDescent="0.3">
      <c r="A22" s="335">
        <v>7150343</v>
      </c>
      <c r="B22" s="315"/>
      <c r="C22" s="336" t="s">
        <v>28</v>
      </c>
      <c r="D22" s="324">
        <v>12760</v>
      </c>
      <c r="E22" s="272"/>
      <c r="F22" s="259"/>
      <c r="G22" s="42">
        <f t="shared" ref="G22:G37" si="0">M22*B22</f>
        <v>0</v>
      </c>
      <c r="H22" s="258" t="str">
        <f t="shared" ref="H22:H37" si="1">K22</f>
        <v xml:space="preserve"> </v>
      </c>
      <c r="I22" s="268"/>
      <c r="J22" s="269"/>
      <c r="K22" s="267" t="str">
        <f>IF(N22=0," ",B22*D22)</f>
        <v xml:space="preserve"> </v>
      </c>
      <c r="L22" s="261">
        <v>20</v>
      </c>
      <c r="M22" s="32">
        <v>1980</v>
      </c>
      <c r="N22" s="24">
        <f t="shared" ref="N22:N66" si="2">B22</f>
        <v>0</v>
      </c>
      <c r="O22" s="24"/>
      <c r="S22" s="156" t="s">
        <v>251</v>
      </c>
      <c r="V22" s="156" t="s">
        <v>251</v>
      </c>
    </row>
    <row r="23" spans="1:22" ht="15" customHeight="1" x14ac:dyDescent="0.25">
      <c r="A23" s="335">
        <v>7150354</v>
      </c>
      <c r="B23" s="315"/>
      <c r="C23" s="336" t="s">
        <v>6</v>
      </c>
      <c r="D23" s="324">
        <v>13140</v>
      </c>
      <c r="E23" s="272"/>
      <c r="F23" s="259"/>
      <c r="G23" s="42">
        <f t="shared" si="0"/>
        <v>0</v>
      </c>
      <c r="H23" s="258" t="str">
        <f t="shared" si="1"/>
        <v xml:space="preserve"> </v>
      </c>
      <c r="I23" s="259"/>
      <c r="J23" s="272"/>
      <c r="K23" s="267" t="str">
        <f t="shared" ref="K23:K37" si="3">IF(N23=0," ",B23*D23)</f>
        <v xml:space="preserve"> </v>
      </c>
      <c r="L23" s="261">
        <v>20</v>
      </c>
      <c r="M23" s="32">
        <v>1980</v>
      </c>
      <c r="N23" s="24">
        <f t="shared" si="2"/>
        <v>0</v>
      </c>
      <c r="O23" s="24"/>
      <c r="R23" s="168">
        <v>70</v>
      </c>
      <c r="S23" s="158">
        <f>ROUND(R23*1.1,0)</f>
        <v>77</v>
      </c>
      <c r="U23" s="170">
        <v>82</v>
      </c>
      <c r="V23" s="158">
        <f t="shared" ref="V23:V30" si="4">ROUND(U23*1.1,0)</f>
        <v>90</v>
      </c>
    </row>
    <row r="24" spans="1:22" ht="15" customHeight="1" x14ac:dyDescent="0.25">
      <c r="A24" s="335">
        <v>7150355</v>
      </c>
      <c r="B24" s="315"/>
      <c r="C24" s="336" t="s">
        <v>29</v>
      </c>
      <c r="D24" s="324">
        <v>13140</v>
      </c>
      <c r="E24" s="272"/>
      <c r="F24" s="259"/>
      <c r="G24" s="42">
        <f t="shared" si="0"/>
        <v>0</v>
      </c>
      <c r="H24" s="258" t="str">
        <f t="shared" si="1"/>
        <v xml:space="preserve"> </v>
      </c>
      <c r="I24" s="259"/>
      <c r="J24" s="272"/>
      <c r="K24" s="267" t="str">
        <f t="shared" si="3"/>
        <v xml:space="preserve"> </v>
      </c>
      <c r="L24" s="261">
        <v>20</v>
      </c>
      <c r="M24" s="32">
        <v>2320</v>
      </c>
      <c r="N24" s="24">
        <f t="shared" si="2"/>
        <v>0</v>
      </c>
      <c r="O24" s="24"/>
      <c r="R24" s="166">
        <v>70</v>
      </c>
      <c r="S24" s="160">
        <f t="shared" ref="S24:S30" si="5">ROUND(R24*1.1,0)</f>
        <v>77</v>
      </c>
      <c r="U24" s="171">
        <v>82</v>
      </c>
      <c r="V24" s="160">
        <f t="shared" si="4"/>
        <v>90</v>
      </c>
    </row>
    <row r="25" spans="1:22" ht="15" customHeight="1" x14ac:dyDescent="0.25">
      <c r="A25" s="335">
        <v>7150866</v>
      </c>
      <c r="B25" s="315"/>
      <c r="C25" s="336" t="s">
        <v>7</v>
      </c>
      <c r="D25" s="324">
        <v>13140</v>
      </c>
      <c r="E25" s="272"/>
      <c r="F25" s="259"/>
      <c r="G25" s="42">
        <f t="shared" si="0"/>
        <v>0</v>
      </c>
      <c r="H25" s="258" t="str">
        <f t="shared" si="1"/>
        <v xml:space="preserve"> </v>
      </c>
      <c r="I25" s="259"/>
      <c r="J25" s="272"/>
      <c r="K25" s="267" t="str">
        <f t="shared" si="3"/>
        <v xml:space="preserve"> </v>
      </c>
      <c r="L25" s="261">
        <v>20</v>
      </c>
      <c r="M25" s="45">
        <v>1900</v>
      </c>
      <c r="N25" s="24">
        <f t="shared" si="2"/>
        <v>0</v>
      </c>
      <c r="O25" s="24"/>
      <c r="R25" s="166">
        <v>75</v>
      </c>
      <c r="S25" s="160">
        <f t="shared" si="5"/>
        <v>83</v>
      </c>
      <c r="U25" s="171">
        <v>86</v>
      </c>
      <c r="V25" s="160">
        <f t="shared" si="4"/>
        <v>95</v>
      </c>
    </row>
    <row r="26" spans="1:22" ht="15" customHeight="1" x14ac:dyDescent="0.25">
      <c r="A26" s="335">
        <v>7150122</v>
      </c>
      <c r="B26" s="315"/>
      <c r="C26" s="336" t="s">
        <v>811</v>
      </c>
      <c r="D26" s="324">
        <v>13140</v>
      </c>
      <c r="E26" s="272"/>
      <c r="F26" s="259"/>
      <c r="G26" s="42">
        <f t="shared" si="0"/>
        <v>0</v>
      </c>
      <c r="H26" s="258" t="str">
        <f t="shared" si="1"/>
        <v xml:space="preserve"> </v>
      </c>
      <c r="I26" s="259"/>
      <c r="J26" s="272"/>
      <c r="K26" s="267" t="str">
        <f t="shared" si="3"/>
        <v xml:space="preserve"> </v>
      </c>
      <c r="L26" s="261">
        <v>20</v>
      </c>
      <c r="M26" s="32">
        <v>1980</v>
      </c>
      <c r="N26" s="24">
        <f t="shared" si="2"/>
        <v>0</v>
      </c>
      <c r="O26" s="24"/>
      <c r="R26" s="166">
        <v>73</v>
      </c>
      <c r="S26" s="160">
        <f t="shared" si="5"/>
        <v>80</v>
      </c>
      <c r="U26" s="171">
        <v>84</v>
      </c>
      <c r="V26" s="160">
        <f t="shared" si="4"/>
        <v>92</v>
      </c>
    </row>
    <row r="27" spans="1:22" ht="15" customHeight="1" x14ac:dyDescent="0.25">
      <c r="A27" s="335">
        <v>7150361</v>
      </c>
      <c r="B27" s="315"/>
      <c r="C27" s="336" t="s">
        <v>794</v>
      </c>
      <c r="D27" s="324">
        <v>15300</v>
      </c>
      <c r="E27" s="272"/>
      <c r="F27" s="259"/>
      <c r="G27" s="42">
        <f t="shared" si="0"/>
        <v>0</v>
      </c>
      <c r="H27" s="258" t="str">
        <f t="shared" si="1"/>
        <v xml:space="preserve"> </v>
      </c>
      <c r="I27" s="259"/>
      <c r="J27" s="272"/>
      <c r="K27" s="267" t="str">
        <f t="shared" si="3"/>
        <v xml:space="preserve"> </v>
      </c>
      <c r="L27" s="261">
        <v>20</v>
      </c>
      <c r="M27" s="32">
        <v>1980</v>
      </c>
      <c r="N27" s="24">
        <f t="shared" si="2"/>
        <v>0</v>
      </c>
      <c r="O27" s="24"/>
      <c r="R27" s="166">
        <v>73</v>
      </c>
      <c r="S27" s="160">
        <f t="shared" si="5"/>
        <v>80</v>
      </c>
      <c r="U27" s="172">
        <v>84</v>
      </c>
      <c r="V27" s="160">
        <f t="shared" si="4"/>
        <v>92</v>
      </c>
    </row>
    <row r="28" spans="1:22" ht="15" customHeight="1" x14ac:dyDescent="0.25">
      <c r="A28" s="335">
        <v>7150364</v>
      </c>
      <c r="B28" s="315"/>
      <c r="C28" s="336" t="s">
        <v>795</v>
      </c>
      <c r="D28" s="333">
        <v>16500</v>
      </c>
      <c r="E28" s="269"/>
      <c r="F28" s="259"/>
      <c r="G28" s="42">
        <f t="shared" si="0"/>
        <v>0</v>
      </c>
      <c r="H28" s="258" t="str">
        <f t="shared" si="1"/>
        <v xml:space="preserve"> </v>
      </c>
      <c r="I28" s="259"/>
      <c r="J28" s="272"/>
      <c r="K28" s="267" t="str">
        <f t="shared" si="3"/>
        <v xml:space="preserve"> </v>
      </c>
      <c r="L28" s="261">
        <v>20</v>
      </c>
      <c r="M28" s="32">
        <v>2320</v>
      </c>
      <c r="N28" s="24">
        <f t="shared" si="2"/>
        <v>0</v>
      </c>
      <c r="O28" s="24"/>
      <c r="P28" s="20"/>
      <c r="R28" s="166">
        <v>77</v>
      </c>
      <c r="S28" s="160">
        <f t="shared" si="5"/>
        <v>85</v>
      </c>
      <c r="U28" s="173">
        <v>89</v>
      </c>
      <c r="V28" s="160">
        <f t="shared" si="4"/>
        <v>98</v>
      </c>
    </row>
    <row r="29" spans="1:22" ht="15" customHeight="1" x14ac:dyDescent="0.25">
      <c r="A29" s="335"/>
      <c r="B29" s="343"/>
      <c r="C29" s="336"/>
      <c r="D29" s="324"/>
      <c r="E29" s="272"/>
      <c r="F29" s="259"/>
      <c r="G29" s="42">
        <f t="shared" si="0"/>
        <v>0</v>
      </c>
      <c r="H29" s="258" t="str">
        <f t="shared" si="1"/>
        <v xml:space="preserve"> </v>
      </c>
      <c r="I29" s="259"/>
      <c r="J29" s="272"/>
      <c r="K29" s="267" t="str">
        <f t="shared" si="3"/>
        <v xml:space="preserve"> </v>
      </c>
      <c r="L29" s="261"/>
      <c r="M29" s="45"/>
      <c r="N29" s="24">
        <f t="shared" si="2"/>
        <v>0</v>
      </c>
      <c r="O29" s="24"/>
      <c r="R29" s="166"/>
      <c r="S29" s="160">
        <f t="shared" si="5"/>
        <v>0</v>
      </c>
      <c r="U29" s="173"/>
      <c r="V29" s="160">
        <f t="shared" si="4"/>
        <v>0</v>
      </c>
    </row>
    <row r="30" spans="1:22" ht="15" customHeight="1" thickBot="1" x14ac:dyDescent="0.3">
      <c r="A30" s="335"/>
      <c r="B30" s="343"/>
      <c r="C30" s="336"/>
      <c r="D30" s="324"/>
      <c r="E30" s="272"/>
      <c r="F30" s="259"/>
      <c r="G30" s="42">
        <f t="shared" si="0"/>
        <v>0</v>
      </c>
      <c r="H30" s="258" t="str">
        <f t="shared" si="1"/>
        <v xml:space="preserve"> </v>
      </c>
      <c r="I30" s="259"/>
      <c r="J30" s="272"/>
      <c r="K30" s="267" t="str">
        <f t="shared" si="3"/>
        <v xml:space="preserve"> </v>
      </c>
      <c r="L30" s="261"/>
      <c r="M30" s="32"/>
      <c r="N30" s="24">
        <f t="shared" si="2"/>
        <v>0</v>
      </c>
      <c r="O30" s="24"/>
      <c r="R30" s="167"/>
      <c r="S30" s="162">
        <f t="shared" si="5"/>
        <v>0</v>
      </c>
      <c r="U30" s="174"/>
      <c r="V30" s="162">
        <f t="shared" si="4"/>
        <v>0</v>
      </c>
    </row>
    <row r="31" spans="1:22" ht="15" customHeight="1" x14ac:dyDescent="0.25">
      <c r="A31" s="335"/>
      <c r="B31" s="343"/>
      <c r="C31" s="336"/>
      <c r="D31" s="324"/>
      <c r="E31" s="272"/>
      <c r="F31" s="259"/>
      <c r="G31" s="42">
        <f t="shared" si="0"/>
        <v>0</v>
      </c>
      <c r="H31" s="258" t="str">
        <f t="shared" si="1"/>
        <v xml:space="preserve"> </v>
      </c>
      <c r="I31" s="259"/>
      <c r="J31" s="272"/>
      <c r="K31" s="267" t="str">
        <f t="shared" si="3"/>
        <v xml:space="preserve"> </v>
      </c>
      <c r="L31" s="261"/>
      <c r="M31" s="32"/>
      <c r="N31" s="24">
        <f t="shared" ref="N31:N32" si="6">B31</f>
        <v>0</v>
      </c>
      <c r="O31" s="24"/>
      <c r="R31" s="166"/>
      <c r="S31" s="160">
        <f t="shared" ref="S31:S32" si="7">ROUND(R31*1.1,0)</f>
        <v>0</v>
      </c>
      <c r="U31" s="173"/>
      <c r="V31" s="160">
        <f t="shared" ref="V31:V32" si="8">ROUND(U31*1.1,0)</f>
        <v>0</v>
      </c>
    </row>
    <row r="32" spans="1:22" ht="15" customHeight="1" thickBot="1" x14ac:dyDescent="0.3">
      <c r="A32" s="335"/>
      <c r="B32" s="343"/>
      <c r="C32" s="336"/>
      <c r="D32" s="324"/>
      <c r="E32" s="272"/>
      <c r="F32" s="259"/>
      <c r="G32" s="42">
        <f t="shared" si="0"/>
        <v>0</v>
      </c>
      <c r="H32" s="258" t="str">
        <f t="shared" si="1"/>
        <v xml:space="preserve"> </v>
      </c>
      <c r="I32" s="259"/>
      <c r="J32" s="272"/>
      <c r="K32" s="267" t="str">
        <f t="shared" si="3"/>
        <v xml:space="preserve"> </v>
      </c>
      <c r="L32" s="261"/>
      <c r="M32" s="32"/>
      <c r="N32" s="24">
        <f t="shared" si="6"/>
        <v>0</v>
      </c>
      <c r="O32" s="24"/>
      <c r="R32" s="167"/>
      <c r="S32" s="162">
        <f t="shared" si="7"/>
        <v>0</v>
      </c>
      <c r="U32" s="174"/>
      <c r="V32" s="162">
        <f t="shared" si="8"/>
        <v>0</v>
      </c>
    </row>
    <row r="33" spans="1:22" ht="15" customHeight="1" x14ac:dyDescent="0.25">
      <c r="A33" s="335"/>
      <c r="B33" s="343"/>
      <c r="C33" s="336"/>
      <c r="D33" s="324"/>
      <c r="E33" s="272"/>
      <c r="F33" s="259"/>
      <c r="G33" s="42">
        <f t="shared" si="0"/>
        <v>0</v>
      </c>
      <c r="H33" s="258" t="str">
        <f t="shared" si="1"/>
        <v xml:space="preserve"> </v>
      </c>
      <c r="I33" s="259"/>
      <c r="J33" s="272"/>
      <c r="K33" s="267" t="str">
        <f t="shared" si="3"/>
        <v xml:space="preserve"> </v>
      </c>
      <c r="L33" s="261"/>
      <c r="M33" s="32"/>
      <c r="N33" s="24"/>
      <c r="O33" s="24"/>
      <c r="R33" s="168"/>
      <c r="S33" s="158"/>
      <c r="U33" s="168"/>
      <c r="V33" s="158"/>
    </row>
    <row r="34" spans="1:22" ht="15" customHeight="1" x14ac:dyDescent="0.25">
      <c r="A34" s="335"/>
      <c r="B34" s="343"/>
      <c r="C34" s="336"/>
      <c r="D34" s="324"/>
      <c r="E34" s="272"/>
      <c r="F34" s="259"/>
      <c r="G34" s="42">
        <f t="shared" si="0"/>
        <v>0</v>
      </c>
      <c r="H34" s="258" t="str">
        <f t="shared" si="1"/>
        <v xml:space="preserve"> </v>
      </c>
      <c r="I34" s="259"/>
      <c r="J34" s="272"/>
      <c r="K34" s="267" t="str">
        <f t="shared" si="3"/>
        <v xml:space="preserve"> </v>
      </c>
      <c r="L34" s="261"/>
      <c r="M34" s="32"/>
      <c r="N34" s="24"/>
      <c r="O34" s="24"/>
      <c r="R34" s="166"/>
      <c r="S34" s="160"/>
      <c r="U34" s="166"/>
      <c r="V34" s="160"/>
    </row>
    <row r="35" spans="1:22" ht="15" customHeight="1" x14ac:dyDescent="0.25">
      <c r="A35" s="335"/>
      <c r="B35" s="343"/>
      <c r="C35" s="336"/>
      <c r="D35" s="333"/>
      <c r="E35" s="269"/>
      <c r="F35" s="259"/>
      <c r="G35" s="42">
        <f t="shared" si="0"/>
        <v>0</v>
      </c>
      <c r="H35" s="258" t="str">
        <f t="shared" si="1"/>
        <v xml:space="preserve"> </v>
      </c>
      <c r="I35" s="259"/>
      <c r="J35" s="272"/>
      <c r="K35" s="267" t="str">
        <f t="shared" si="3"/>
        <v xml:space="preserve"> </v>
      </c>
      <c r="L35" s="261"/>
      <c r="M35" s="32"/>
      <c r="N35" s="24">
        <f t="shared" si="2"/>
        <v>0</v>
      </c>
      <c r="O35" s="24"/>
      <c r="R35" s="166">
        <v>75</v>
      </c>
      <c r="S35" s="160">
        <f t="shared" ref="S35:S48" si="9">ROUND(R35*1.1,0)</f>
        <v>83</v>
      </c>
      <c r="U35" s="166">
        <v>98</v>
      </c>
      <c r="V35" s="160">
        <f t="shared" ref="V35:V40" si="10">ROUND(U35*1.1,0)</f>
        <v>108</v>
      </c>
    </row>
    <row r="36" spans="1:22" ht="15" customHeight="1" x14ac:dyDescent="0.25">
      <c r="A36" s="29"/>
      <c r="B36" s="13"/>
      <c r="C36" s="40"/>
      <c r="D36" s="268"/>
      <c r="E36" s="269"/>
      <c r="F36" s="259"/>
      <c r="G36" s="42">
        <f t="shared" si="0"/>
        <v>0</v>
      </c>
      <c r="H36" s="258" t="str">
        <f t="shared" si="1"/>
        <v xml:space="preserve"> </v>
      </c>
      <c r="I36" s="259"/>
      <c r="J36" s="272"/>
      <c r="K36" s="267" t="str">
        <f t="shared" si="3"/>
        <v xml:space="preserve"> </v>
      </c>
      <c r="L36" s="261"/>
      <c r="M36" s="45"/>
      <c r="N36" s="24">
        <f t="shared" si="2"/>
        <v>0</v>
      </c>
      <c r="O36" s="24"/>
      <c r="R36" s="166">
        <v>73</v>
      </c>
      <c r="S36" s="160">
        <f t="shared" si="9"/>
        <v>80</v>
      </c>
      <c r="U36" s="166">
        <v>95</v>
      </c>
      <c r="V36" s="160">
        <f t="shared" si="10"/>
        <v>105</v>
      </c>
    </row>
    <row r="37" spans="1:22" ht="15" customHeight="1" x14ac:dyDescent="0.25">
      <c r="A37" s="29"/>
      <c r="B37" s="13"/>
      <c r="C37" s="40"/>
      <c r="D37" s="262"/>
      <c r="E37" s="271"/>
      <c r="F37" s="259"/>
      <c r="G37" s="42">
        <f t="shared" si="0"/>
        <v>0</v>
      </c>
      <c r="H37" s="258" t="str">
        <f t="shared" si="1"/>
        <v xml:space="preserve"> </v>
      </c>
      <c r="I37" s="259"/>
      <c r="J37" s="259"/>
      <c r="K37" s="267" t="str">
        <f t="shared" si="3"/>
        <v xml:space="preserve"> </v>
      </c>
      <c r="L37" s="261"/>
      <c r="M37" s="32"/>
      <c r="N37" s="24">
        <f t="shared" si="2"/>
        <v>0</v>
      </c>
      <c r="O37" s="24"/>
      <c r="R37" s="166">
        <v>73</v>
      </c>
      <c r="S37" s="160">
        <f t="shared" si="9"/>
        <v>80</v>
      </c>
      <c r="U37" s="166">
        <v>95</v>
      </c>
      <c r="V37" s="160">
        <f t="shared" si="10"/>
        <v>105</v>
      </c>
    </row>
    <row r="38" spans="1:22" ht="15" customHeight="1" x14ac:dyDescent="0.25">
      <c r="A38" s="574" t="s">
        <v>850</v>
      </c>
      <c r="B38" s="575"/>
      <c r="C38" s="575"/>
      <c r="D38" s="575"/>
      <c r="E38" s="575"/>
      <c r="F38" s="575"/>
      <c r="G38" s="576"/>
      <c r="H38" s="576"/>
      <c r="I38" s="576"/>
      <c r="J38" s="576"/>
      <c r="K38" s="576"/>
      <c r="L38" s="576"/>
      <c r="M38" s="577"/>
      <c r="N38" s="24">
        <f t="shared" si="2"/>
        <v>0</v>
      </c>
      <c r="O38" s="24"/>
      <c r="R38" s="166">
        <v>77</v>
      </c>
      <c r="S38" s="160">
        <f t="shared" si="9"/>
        <v>85</v>
      </c>
      <c r="U38" s="166">
        <v>100</v>
      </c>
      <c r="V38" s="160">
        <f t="shared" si="10"/>
        <v>110</v>
      </c>
    </row>
    <row r="39" spans="1:22" ht="15" customHeight="1" x14ac:dyDescent="0.25">
      <c r="A39" s="578"/>
      <c r="B39" s="579"/>
      <c r="C39" s="579"/>
      <c r="D39" s="579"/>
      <c r="E39" s="579"/>
      <c r="F39" s="579"/>
      <c r="G39" s="580"/>
      <c r="H39" s="580"/>
      <c r="I39" s="580"/>
      <c r="J39" s="580"/>
      <c r="K39" s="580"/>
      <c r="L39" s="580"/>
      <c r="M39" s="581"/>
      <c r="N39" s="24">
        <f t="shared" si="2"/>
        <v>0</v>
      </c>
      <c r="O39" s="24"/>
      <c r="R39" s="166">
        <v>76</v>
      </c>
      <c r="S39" s="160">
        <f t="shared" si="9"/>
        <v>84</v>
      </c>
      <c r="U39" s="166"/>
      <c r="V39" s="160">
        <f t="shared" si="10"/>
        <v>0</v>
      </c>
    </row>
    <row r="40" spans="1:22" ht="15" customHeight="1" thickBot="1" x14ac:dyDescent="0.3">
      <c r="A40" s="335">
        <v>7150328</v>
      </c>
      <c r="B40" s="315"/>
      <c r="C40" s="336" t="s">
        <v>796</v>
      </c>
      <c r="D40" s="337">
        <v>13500</v>
      </c>
      <c r="E40" s="271"/>
      <c r="F40" s="259"/>
      <c r="G40" s="270">
        <f>M40*B40</f>
        <v>0</v>
      </c>
      <c r="H40" s="280" t="str">
        <f>K40</f>
        <v xml:space="preserve"> </v>
      </c>
      <c r="I40" s="259"/>
      <c r="J40" s="259"/>
      <c r="K40" s="267" t="str">
        <f>IF(N40=0," ",B40*D40)</f>
        <v xml:space="preserve"> </v>
      </c>
      <c r="L40" s="261">
        <v>20</v>
      </c>
      <c r="M40" s="32">
        <v>1960</v>
      </c>
      <c r="N40" s="24">
        <f t="shared" si="2"/>
        <v>0</v>
      </c>
      <c r="O40" s="24"/>
      <c r="R40" s="166">
        <v>76</v>
      </c>
      <c r="S40" s="160">
        <f t="shared" si="9"/>
        <v>84</v>
      </c>
      <c r="U40" s="167"/>
      <c r="V40" s="162">
        <f t="shared" si="10"/>
        <v>0</v>
      </c>
    </row>
    <row r="41" spans="1:22" ht="15" customHeight="1" x14ac:dyDescent="0.25">
      <c r="A41" s="335">
        <v>7150332</v>
      </c>
      <c r="B41" s="315"/>
      <c r="C41" s="336" t="s">
        <v>797</v>
      </c>
      <c r="D41" s="333">
        <v>13888</v>
      </c>
      <c r="E41" s="269"/>
      <c r="F41" s="259"/>
      <c r="G41" s="270">
        <f t="shared" ref="G41:G50" si="11">M41*B41</f>
        <v>0</v>
      </c>
      <c r="H41" s="280" t="str">
        <f t="shared" ref="H41:H50" si="12">K41</f>
        <v xml:space="preserve"> </v>
      </c>
      <c r="I41" s="259"/>
      <c r="J41" s="259"/>
      <c r="K41" s="267" t="str">
        <f t="shared" ref="K41:K50" si="13">IF(N41=0," ",B41*D41)</f>
        <v xml:space="preserve"> </v>
      </c>
      <c r="L41" s="261">
        <v>20</v>
      </c>
      <c r="M41" s="32">
        <v>2120</v>
      </c>
      <c r="N41" s="24">
        <f t="shared" si="2"/>
        <v>0</v>
      </c>
      <c r="O41" s="24"/>
      <c r="R41" s="166">
        <v>81</v>
      </c>
      <c r="S41" s="160">
        <f t="shared" si="9"/>
        <v>89</v>
      </c>
    </row>
    <row r="42" spans="1:22" ht="15" customHeight="1" thickBot="1" x14ac:dyDescent="0.3">
      <c r="A42" s="335">
        <v>7150335</v>
      </c>
      <c r="B42" s="315"/>
      <c r="C42" s="336" t="s">
        <v>798</v>
      </c>
      <c r="D42" s="333">
        <v>13888</v>
      </c>
      <c r="E42" s="269"/>
      <c r="F42" s="259"/>
      <c r="G42" s="270">
        <f t="shared" si="11"/>
        <v>0</v>
      </c>
      <c r="H42" s="280" t="str">
        <f t="shared" si="12"/>
        <v xml:space="preserve"> </v>
      </c>
      <c r="I42" s="259"/>
      <c r="J42" s="259"/>
      <c r="K42" s="267" t="str">
        <f t="shared" si="13"/>
        <v xml:space="preserve"> </v>
      </c>
      <c r="L42" s="261">
        <v>20</v>
      </c>
      <c r="M42" s="32">
        <v>2120</v>
      </c>
      <c r="N42" s="24">
        <f t="shared" si="2"/>
        <v>0</v>
      </c>
      <c r="O42" s="24"/>
      <c r="R42" s="166">
        <v>94</v>
      </c>
      <c r="S42" s="160">
        <f t="shared" si="9"/>
        <v>103</v>
      </c>
      <c r="V42" s="156" t="s">
        <v>251</v>
      </c>
    </row>
    <row r="43" spans="1:22" ht="15" customHeight="1" x14ac:dyDescent="0.25">
      <c r="A43" s="335"/>
      <c r="B43" s="343"/>
      <c r="C43" s="336"/>
      <c r="D43" s="333"/>
      <c r="E43" s="269"/>
      <c r="F43" s="259"/>
      <c r="G43" s="270">
        <f t="shared" si="11"/>
        <v>0</v>
      </c>
      <c r="H43" s="280" t="str">
        <f t="shared" si="12"/>
        <v xml:space="preserve"> </v>
      </c>
      <c r="I43" s="259"/>
      <c r="J43" s="259"/>
      <c r="K43" s="267" t="str">
        <f t="shared" si="13"/>
        <v xml:space="preserve"> </v>
      </c>
      <c r="L43" s="261"/>
      <c r="M43" s="32"/>
      <c r="N43" s="24">
        <f t="shared" si="2"/>
        <v>0</v>
      </c>
      <c r="O43" s="24"/>
      <c r="R43" s="166">
        <v>94</v>
      </c>
      <c r="S43" s="160">
        <f t="shared" si="9"/>
        <v>103</v>
      </c>
      <c r="U43" s="168">
        <v>95</v>
      </c>
      <c r="V43" s="158">
        <f t="shared" ref="V43:V50" si="14">ROUND(U43*1.1,0)</f>
        <v>105</v>
      </c>
    </row>
    <row r="44" spans="1:22" ht="15" customHeight="1" x14ac:dyDescent="0.25">
      <c r="A44" s="335"/>
      <c r="B44" s="343"/>
      <c r="C44" s="336"/>
      <c r="D44" s="333"/>
      <c r="E44" s="269"/>
      <c r="F44" s="259"/>
      <c r="G44" s="270">
        <f t="shared" si="11"/>
        <v>0</v>
      </c>
      <c r="H44" s="280" t="str">
        <f t="shared" si="12"/>
        <v xml:space="preserve"> </v>
      </c>
      <c r="I44" s="259"/>
      <c r="J44" s="259"/>
      <c r="K44" s="267" t="str">
        <f t="shared" si="13"/>
        <v xml:space="preserve"> </v>
      </c>
      <c r="L44" s="261"/>
      <c r="M44" s="32"/>
      <c r="N44" s="24">
        <f t="shared" si="2"/>
        <v>0</v>
      </c>
      <c r="O44" s="24"/>
      <c r="R44" s="166">
        <v>101</v>
      </c>
      <c r="S44" s="160">
        <f t="shared" si="9"/>
        <v>111</v>
      </c>
      <c r="U44" s="166">
        <v>95</v>
      </c>
      <c r="V44" s="160">
        <f t="shared" si="14"/>
        <v>105</v>
      </c>
    </row>
    <row r="45" spans="1:22" s="287" customFormat="1" ht="15" customHeight="1" x14ac:dyDescent="0.25">
      <c r="A45" s="29"/>
      <c r="B45" s="13"/>
      <c r="C45" s="40"/>
      <c r="D45" s="268"/>
      <c r="E45" s="269"/>
      <c r="F45" s="259"/>
      <c r="G45" s="270">
        <f t="shared" si="11"/>
        <v>0</v>
      </c>
      <c r="H45" s="280" t="str">
        <f t="shared" si="12"/>
        <v xml:space="preserve"> </v>
      </c>
      <c r="I45" s="259"/>
      <c r="J45" s="259"/>
      <c r="K45" s="267" t="str">
        <f t="shared" si="13"/>
        <v xml:space="preserve"> </v>
      </c>
      <c r="L45" s="261"/>
      <c r="M45" s="32"/>
      <c r="N45" s="286"/>
      <c r="O45" s="286"/>
      <c r="R45" s="288"/>
      <c r="S45" s="289"/>
      <c r="U45" s="288"/>
      <c r="V45" s="289"/>
    </row>
    <row r="46" spans="1:22" s="287" customFormat="1" ht="15" customHeight="1" x14ac:dyDescent="0.25">
      <c r="A46" s="29"/>
      <c r="B46" s="13"/>
      <c r="C46" s="40"/>
      <c r="D46" s="268"/>
      <c r="E46" s="269"/>
      <c r="F46" s="259"/>
      <c r="G46" s="270">
        <f t="shared" si="11"/>
        <v>0</v>
      </c>
      <c r="H46" s="280" t="str">
        <f t="shared" si="12"/>
        <v xml:space="preserve"> </v>
      </c>
      <c r="I46" s="259"/>
      <c r="J46" s="259"/>
      <c r="K46" s="267" t="str">
        <f t="shared" si="13"/>
        <v xml:space="preserve"> </v>
      </c>
      <c r="L46" s="261"/>
      <c r="M46" s="32"/>
      <c r="N46" s="286"/>
      <c r="O46" s="286"/>
      <c r="R46" s="288"/>
      <c r="S46" s="289"/>
      <c r="U46" s="288"/>
      <c r="V46" s="289"/>
    </row>
    <row r="47" spans="1:22" ht="15" customHeight="1" x14ac:dyDescent="0.25">
      <c r="A47" s="29"/>
      <c r="B47" s="13"/>
      <c r="C47" s="40"/>
      <c r="D47" s="259"/>
      <c r="E47" s="272"/>
      <c r="F47" s="259"/>
      <c r="G47" s="270">
        <f t="shared" si="11"/>
        <v>0</v>
      </c>
      <c r="H47" s="280" t="str">
        <f t="shared" si="12"/>
        <v xml:space="preserve"> </v>
      </c>
      <c r="I47" s="259"/>
      <c r="J47" s="259"/>
      <c r="K47" s="267" t="str">
        <f t="shared" si="13"/>
        <v xml:space="preserve"> </v>
      </c>
      <c r="L47" s="261"/>
      <c r="M47" s="32"/>
      <c r="N47" s="24"/>
      <c r="O47" s="24"/>
      <c r="R47" s="166"/>
      <c r="S47" s="160"/>
      <c r="U47" s="166"/>
      <c r="V47" s="160"/>
    </row>
    <row r="48" spans="1:22" ht="15" customHeight="1" thickBot="1" x14ac:dyDescent="0.3">
      <c r="A48" s="29"/>
      <c r="B48" s="13"/>
      <c r="C48" s="40"/>
      <c r="D48" s="259"/>
      <c r="E48" s="272"/>
      <c r="F48" s="259"/>
      <c r="G48" s="270">
        <f t="shared" si="11"/>
        <v>0</v>
      </c>
      <c r="H48" s="280" t="str">
        <f t="shared" si="12"/>
        <v xml:space="preserve"> </v>
      </c>
      <c r="I48" s="259"/>
      <c r="J48" s="259"/>
      <c r="K48" s="267" t="str">
        <f t="shared" si="13"/>
        <v xml:space="preserve"> </v>
      </c>
      <c r="L48" s="261"/>
      <c r="M48" s="45"/>
      <c r="N48" s="24">
        <f t="shared" si="2"/>
        <v>0</v>
      </c>
      <c r="O48" s="24"/>
      <c r="R48" s="167"/>
      <c r="S48" s="162">
        <f t="shared" si="9"/>
        <v>0</v>
      </c>
      <c r="U48" s="166">
        <v>103</v>
      </c>
      <c r="V48" s="160">
        <f t="shared" si="14"/>
        <v>113</v>
      </c>
    </row>
    <row r="49" spans="1:22" ht="15" customHeight="1" x14ac:dyDescent="0.25">
      <c r="A49" s="29"/>
      <c r="B49" s="13"/>
      <c r="C49" s="40"/>
      <c r="D49" s="268"/>
      <c r="E49" s="269"/>
      <c r="F49" s="259"/>
      <c r="G49" s="270">
        <f t="shared" si="11"/>
        <v>0</v>
      </c>
      <c r="H49" s="280" t="str">
        <f t="shared" si="12"/>
        <v xml:space="preserve"> </v>
      </c>
      <c r="I49" s="259"/>
      <c r="J49" s="259"/>
      <c r="K49" s="267" t="str">
        <f t="shared" si="13"/>
        <v xml:space="preserve"> </v>
      </c>
      <c r="L49" s="261"/>
      <c r="M49" s="32"/>
      <c r="N49" s="24">
        <f>B49</f>
        <v>0</v>
      </c>
      <c r="O49" s="24"/>
      <c r="U49" s="166"/>
      <c r="V49" s="160">
        <f t="shared" si="14"/>
        <v>0</v>
      </c>
    </row>
    <row r="50" spans="1:22" ht="15" customHeight="1" thickBot="1" x14ac:dyDescent="0.3">
      <c r="A50" s="29"/>
      <c r="B50" s="13"/>
      <c r="C50" s="40"/>
      <c r="D50" s="268"/>
      <c r="E50" s="269"/>
      <c r="F50" s="259"/>
      <c r="G50" s="270">
        <f t="shared" si="11"/>
        <v>0</v>
      </c>
      <c r="H50" s="280" t="str">
        <f t="shared" si="12"/>
        <v xml:space="preserve"> </v>
      </c>
      <c r="I50" s="259"/>
      <c r="J50" s="259"/>
      <c r="K50" s="267" t="str">
        <f t="shared" si="13"/>
        <v xml:space="preserve"> </v>
      </c>
      <c r="L50" s="261"/>
      <c r="M50" s="32"/>
      <c r="N50" s="24">
        <f>B50</f>
        <v>0</v>
      </c>
      <c r="O50" s="24"/>
      <c r="S50" s="156" t="s">
        <v>251</v>
      </c>
      <c r="U50" s="167"/>
      <c r="V50" s="162">
        <f t="shared" si="14"/>
        <v>0</v>
      </c>
    </row>
    <row r="51" spans="1:22" ht="15" customHeight="1" x14ac:dyDescent="0.25">
      <c r="A51" s="574" t="s">
        <v>851</v>
      </c>
      <c r="B51" s="582"/>
      <c r="C51" s="582"/>
      <c r="D51" s="582"/>
      <c r="E51" s="582"/>
      <c r="F51" s="582"/>
      <c r="G51" s="576"/>
      <c r="H51" s="576"/>
      <c r="I51" s="576"/>
      <c r="J51" s="576"/>
      <c r="K51" s="576"/>
      <c r="L51" s="576"/>
      <c r="M51" s="577"/>
      <c r="N51" s="24">
        <f t="shared" si="2"/>
        <v>0</v>
      </c>
      <c r="O51" s="24"/>
      <c r="R51" s="168">
        <v>82</v>
      </c>
      <c r="S51" s="158">
        <f t="shared" ref="S51:S58" si="15">ROUND(R51*1.1,0)</f>
        <v>90</v>
      </c>
    </row>
    <row r="52" spans="1:22" ht="15" customHeight="1" thickBot="1" x14ac:dyDescent="0.3">
      <c r="A52" s="583"/>
      <c r="B52" s="584"/>
      <c r="C52" s="584"/>
      <c r="D52" s="584"/>
      <c r="E52" s="584"/>
      <c r="F52" s="584"/>
      <c r="G52" s="580"/>
      <c r="H52" s="580"/>
      <c r="I52" s="580"/>
      <c r="J52" s="580"/>
      <c r="K52" s="580"/>
      <c r="L52" s="580"/>
      <c r="M52" s="581"/>
      <c r="N52" s="24">
        <f t="shared" si="2"/>
        <v>0</v>
      </c>
      <c r="O52" s="24"/>
      <c r="R52" s="166">
        <v>82</v>
      </c>
      <c r="S52" s="160">
        <f t="shared" si="15"/>
        <v>90</v>
      </c>
      <c r="V52" s="156" t="s">
        <v>251</v>
      </c>
    </row>
    <row r="53" spans="1:22" ht="15" customHeight="1" x14ac:dyDescent="0.25">
      <c r="A53" s="314">
        <v>7150276</v>
      </c>
      <c r="B53" s="315"/>
      <c r="C53" s="336" t="s">
        <v>821</v>
      </c>
      <c r="D53" s="325">
        <v>10640</v>
      </c>
      <c r="E53" s="272"/>
      <c r="F53" s="259"/>
      <c r="G53" s="270">
        <f>M53*B53</f>
        <v>0</v>
      </c>
      <c r="H53" s="280"/>
      <c r="I53" s="259"/>
      <c r="J53" s="259"/>
      <c r="K53" s="267" t="str">
        <f>IF(N53=0," ",B53*D53)</f>
        <v xml:space="preserve"> </v>
      </c>
      <c r="L53" s="261">
        <v>20</v>
      </c>
      <c r="M53" s="32">
        <v>1440</v>
      </c>
      <c r="N53" s="24">
        <f t="shared" si="2"/>
        <v>0</v>
      </c>
      <c r="O53" s="24"/>
      <c r="R53" s="166">
        <v>86</v>
      </c>
      <c r="S53" s="160">
        <f t="shared" si="15"/>
        <v>95</v>
      </c>
      <c r="U53" s="168">
        <v>95</v>
      </c>
      <c r="V53" s="158">
        <f t="shared" ref="V53:V58" si="16">ROUND(U53*1.1,0)</f>
        <v>105</v>
      </c>
    </row>
    <row r="54" spans="1:22" ht="15" customHeight="1" x14ac:dyDescent="0.25">
      <c r="A54" s="314">
        <v>7150280</v>
      </c>
      <c r="B54" s="315"/>
      <c r="C54" s="336" t="s">
        <v>822</v>
      </c>
      <c r="D54" s="325">
        <v>11080</v>
      </c>
      <c r="E54" s="272"/>
      <c r="F54" s="259"/>
      <c r="G54" s="270">
        <f t="shared" ref="G54:G66" si="17">M54*B54</f>
        <v>0</v>
      </c>
      <c r="H54" s="280"/>
      <c r="I54" s="259"/>
      <c r="J54" s="259"/>
      <c r="K54" s="267" t="str">
        <f t="shared" ref="K54:K66" si="18">IF(N54=0," ",B54*D54)</f>
        <v xml:space="preserve"> </v>
      </c>
      <c r="L54" s="261">
        <v>20</v>
      </c>
      <c r="M54" s="32">
        <v>1500</v>
      </c>
      <c r="N54" s="24">
        <f t="shared" si="2"/>
        <v>0</v>
      </c>
      <c r="O54" s="24"/>
      <c r="R54" s="166">
        <v>84</v>
      </c>
      <c r="S54" s="160">
        <f t="shared" si="15"/>
        <v>92</v>
      </c>
      <c r="U54" s="166">
        <v>95</v>
      </c>
      <c r="V54" s="160">
        <f t="shared" si="16"/>
        <v>105</v>
      </c>
    </row>
    <row r="55" spans="1:22" ht="15" customHeight="1" x14ac:dyDescent="0.25">
      <c r="A55" s="335"/>
      <c r="B55" s="343"/>
      <c r="C55" s="336"/>
      <c r="D55" s="325"/>
      <c r="E55" s="272"/>
      <c r="F55" s="259"/>
      <c r="G55" s="270">
        <f t="shared" si="17"/>
        <v>0</v>
      </c>
      <c r="H55" s="280"/>
      <c r="I55" s="259"/>
      <c r="J55" s="259"/>
      <c r="K55" s="267" t="str">
        <f t="shared" si="18"/>
        <v xml:space="preserve"> </v>
      </c>
      <c r="L55" s="261"/>
      <c r="M55" s="32"/>
      <c r="N55" s="24">
        <f t="shared" si="2"/>
        <v>0</v>
      </c>
      <c r="O55" s="24"/>
      <c r="R55" s="166">
        <v>89</v>
      </c>
      <c r="S55" s="160">
        <f t="shared" si="15"/>
        <v>98</v>
      </c>
      <c r="U55" s="166">
        <v>98</v>
      </c>
      <c r="V55" s="160">
        <f t="shared" si="16"/>
        <v>108</v>
      </c>
    </row>
    <row r="56" spans="1:22" ht="15" customHeight="1" x14ac:dyDescent="0.25">
      <c r="A56" s="29"/>
      <c r="B56" s="13"/>
      <c r="C56" s="40"/>
      <c r="D56" s="259"/>
      <c r="E56" s="272"/>
      <c r="F56" s="259"/>
      <c r="G56" s="270">
        <f t="shared" si="17"/>
        <v>0</v>
      </c>
      <c r="H56" s="280"/>
      <c r="I56" s="259"/>
      <c r="J56" s="259"/>
      <c r="K56" s="267" t="str">
        <f t="shared" si="18"/>
        <v xml:space="preserve"> </v>
      </c>
      <c r="L56" s="261"/>
      <c r="M56" s="32"/>
      <c r="N56" s="24">
        <f t="shared" si="2"/>
        <v>0</v>
      </c>
      <c r="O56" s="24"/>
      <c r="R56" s="166"/>
      <c r="S56" s="160">
        <f t="shared" si="15"/>
        <v>0</v>
      </c>
      <c r="U56" s="166">
        <v>98</v>
      </c>
      <c r="V56" s="160">
        <f t="shared" si="16"/>
        <v>108</v>
      </c>
    </row>
    <row r="57" spans="1:22" ht="15" customHeight="1" x14ac:dyDescent="0.25">
      <c r="A57" s="29"/>
      <c r="B57" s="13"/>
      <c r="C57" s="43"/>
      <c r="D57" s="259"/>
      <c r="E57" s="272"/>
      <c r="F57" s="259"/>
      <c r="G57" s="270">
        <f t="shared" si="17"/>
        <v>0</v>
      </c>
      <c r="H57" s="280" t="str">
        <f t="shared" ref="H57:H58" si="19">K57</f>
        <v xml:space="preserve"> </v>
      </c>
      <c r="I57" s="259"/>
      <c r="J57" s="259"/>
      <c r="K57" s="267" t="str">
        <f t="shared" si="18"/>
        <v xml:space="preserve"> </v>
      </c>
      <c r="L57" s="261"/>
      <c r="M57" s="32"/>
      <c r="N57" s="24">
        <f t="shared" si="2"/>
        <v>0</v>
      </c>
      <c r="O57" s="24"/>
      <c r="R57" s="166"/>
      <c r="S57" s="160">
        <f t="shared" si="15"/>
        <v>0</v>
      </c>
      <c r="U57" s="166">
        <v>103</v>
      </c>
      <c r="V57" s="160">
        <f t="shared" si="16"/>
        <v>113</v>
      </c>
    </row>
    <row r="58" spans="1:22" ht="15" customHeight="1" x14ac:dyDescent="0.25">
      <c r="A58" s="29"/>
      <c r="B58" s="13"/>
      <c r="C58" s="43"/>
      <c r="D58" s="259"/>
      <c r="E58" s="272"/>
      <c r="F58" s="259"/>
      <c r="G58" s="270">
        <f t="shared" si="17"/>
        <v>0</v>
      </c>
      <c r="H58" s="280" t="str">
        <f t="shared" si="19"/>
        <v xml:space="preserve"> </v>
      </c>
      <c r="I58" s="259"/>
      <c r="J58" s="259"/>
      <c r="K58" s="267" t="str">
        <f t="shared" si="18"/>
        <v xml:space="preserve"> </v>
      </c>
      <c r="L58" s="261"/>
      <c r="M58" s="32"/>
      <c r="N58" s="24">
        <f t="shared" si="2"/>
        <v>0</v>
      </c>
      <c r="O58" s="24"/>
      <c r="Q58" s="273" t="s">
        <v>790</v>
      </c>
      <c r="R58" s="166"/>
      <c r="S58" s="160">
        <f t="shared" si="15"/>
        <v>0</v>
      </c>
      <c r="U58" s="166"/>
      <c r="V58" s="160">
        <f t="shared" si="16"/>
        <v>0</v>
      </c>
    </row>
    <row r="59" spans="1:22" ht="15" customHeight="1" x14ac:dyDescent="0.25">
      <c r="A59" s="29"/>
      <c r="B59" s="13"/>
      <c r="C59" s="43"/>
      <c r="D59" s="259"/>
      <c r="E59" s="272"/>
      <c r="F59" s="259"/>
      <c r="G59" s="270">
        <f t="shared" si="17"/>
        <v>0</v>
      </c>
      <c r="H59" s="280" t="str">
        <f t="shared" ref="H59:H60" si="20">K59</f>
        <v xml:space="preserve"> </v>
      </c>
      <c r="I59" s="259"/>
      <c r="J59" s="259"/>
      <c r="K59" s="267" t="str">
        <f t="shared" si="18"/>
        <v xml:space="preserve"> </v>
      </c>
      <c r="L59" s="261"/>
      <c r="M59" s="32"/>
      <c r="N59" s="24">
        <f t="shared" ref="N59:N60" si="21">B59</f>
        <v>0</v>
      </c>
      <c r="O59" s="24"/>
      <c r="Q59" s="273" t="s">
        <v>790</v>
      </c>
      <c r="R59" s="166"/>
      <c r="S59" s="160">
        <f t="shared" ref="S59:S60" si="22">ROUND(R59*1.1,0)</f>
        <v>0</v>
      </c>
      <c r="U59" s="166"/>
      <c r="V59" s="160">
        <f t="shared" ref="V59:V60" si="23">ROUND(U59*1.1,0)</f>
        <v>0</v>
      </c>
    </row>
    <row r="60" spans="1:22" ht="15" customHeight="1" x14ac:dyDescent="0.25">
      <c r="A60" s="29"/>
      <c r="B60" s="13"/>
      <c r="C60" s="43"/>
      <c r="D60" s="259"/>
      <c r="E60" s="272"/>
      <c r="F60" s="259"/>
      <c r="G60" s="270">
        <f t="shared" si="17"/>
        <v>0</v>
      </c>
      <c r="H60" s="280" t="str">
        <f t="shared" si="20"/>
        <v xml:space="preserve"> </v>
      </c>
      <c r="I60" s="259"/>
      <c r="J60" s="259"/>
      <c r="K60" s="267" t="str">
        <f t="shared" si="18"/>
        <v xml:space="preserve"> </v>
      </c>
      <c r="L60" s="261"/>
      <c r="M60" s="32"/>
      <c r="N60" s="24">
        <f t="shared" si="21"/>
        <v>0</v>
      </c>
      <c r="O60" s="24"/>
      <c r="Q60" s="273" t="s">
        <v>790</v>
      </c>
      <c r="R60" s="166"/>
      <c r="S60" s="160">
        <f t="shared" si="22"/>
        <v>0</v>
      </c>
      <c r="U60" s="166"/>
      <c r="V60" s="160">
        <f t="shared" si="23"/>
        <v>0</v>
      </c>
    </row>
    <row r="61" spans="1:22" ht="15" customHeight="1" x14ac:dyDescent="0.25">
      <c r="A61" s="29"/>
      <c r="B61" s="13"/>
      <c r="C61" s="43"/>
      <c r="D61" s="259"/>
      <c r="E61" s="272"/>
      <c r="F61" s="259"/>
      <c r="G61" s="270">
        <f t="shared" si="17"/>
        <v>0</v>
      </c>
      <c r="H61" s="280"/>
      <c r="I61" s="259"/>
      <c r="J61" s="259"/>
      <c r="K61" s="267" t="str">
        <f t="shared" si="18"/>
        <v xml:space="preserve"> </v>
      </c>
      <c r="L61" s="261"/>
      <c r="M61" s="32"/>
      <c r="N61" s="24"/>
      <c r="O61" s="24"/>
    </row>
    <row r="62" spans="1:22" ht="15" customHeight="1" x14ac:dyDescent="0.25">
      <c r="A62" s="29"/>
      <c r="B62" s="13"/>
      <c r="C62" s="43"/>
      <c r="D62" s="259"/>
      <c r="E62" s="272"/>
      <c r="F62" s="259"/>
      <c r="G62" s="270">
        <f t="shared" si="17"/>
        <v>0</v>
      </c>
      <c r="H62" s="280"/>
      <c r="I62" s="259"/>
      <c r="J62" s="259"/>
      <c r="K62" s="267" t="str">
        <f t="shared" si="18"/>
        <v xml:space="preserve"> </v>
      </c>
      <c r="L62" s="261"/>
      <c r="M62" s="32"/>
      <c r="N62" s="24"/>
      <c r="O62" s="24"/>
    </row>
    <row r="63" spans="1:22" x14ac:dyDescent="0.25">
      <c r="A63" s="29"/>
      <c r="B63" s="13"/>
      <c r="C63" s="43"/>
      <c r="D63" s="268"/>
      <c r="E63" s="269"/>
      <c r="F63" s="259"/>
      <c r="G63" s="270">
        <f t="shared" si="17"/>
        <v>0</v>
      </c>
      <c r="H63" s="280" t="str">
        <f t="shared" ref="H63:H66" si="24">K63</f>
        <v xml:space="preserve"> </v>
      </c>
      <c r="I63" s="259"/>
      <c r="J63" s="259"/>
      <c r="K63" s="267" t="str">
        <f t="shared" si="18"/>
        <v xml:space="preserve"> </v>
      </c>
      <c r="L63" s="261"/>
      <c r="M63" s="32"/>
      <c r="N63" s="24">
        <f t="shared" si="2"/>
        <v>0</v>
      </c>
      <c r="O63" s="24"/>
    </row>
    <row r="64" spans="1:22" x14ac:dyDescent="0.25">
      <c r="A64" s="29"/>
      <c r="B64" s="13"/>
      <c r="C64" s="43"/>
      <c r="D64" s="268"/>
      <c r="E64" s="269"/>
      <c r="F64" s="259"/>
      <c r="G64" s="270">
        <f t="shared" si="17"/>
        <v>0</v>
      </c>
      <c r="H64" s="280" t="str">
        <f t="shared" si="24"/>
        <v xml:space="preserve"> </v>
      </c>
      <c r="I64" s="259"/>
      <c r="J64" s="259"/>
      <c r="K64" s="267" t="str">
        <f t="shared" si="18"/>
        <v xml:space="preserve"> </v>
      </c>
      <c r="L64" s="261"/>
      <c r="M64" s="32"/>
      <c r="N64" s="24">
        <f t="shared" si="2"/>
        <v>0</v>
      </c>
      <c r="O64" s="24"/>
    </row>
    <row r="65" spans="1:15" x14ac:dyDescent="0.25">
      <c r="A65" s="29"/>
      <c r="B65" s="13"/>
      <c r="C65" s="43"/>
      <c r="D65" s="259"/>
      <c r="E65" s="272"/>
      <c r="F65" s="259"/>
      <c r="G65" s="270">
        <f t="shared" si="17"/>
        <v>0</v>
      </c>
      <c r="H65" s="280" t="str">
        <f t="shared" si="24"/>
        <v xml:space="preserve"> </v>
      </c>
      <c r="I65" s="259"/>
      <c r="J65" s="259"/>
      <c r="K65" s="267" t="str">
        <f t="shared" si="18"/>
        <v xml:space="preserve"> </v>
      </c>
      <c r="L65" s="261"/>
      <c r="M65" s="32"/>
      <c r="N65" s="24">
        <f t="shared" si="2"/>
        <v>0</v>
      </c>
      <c r="O65" s="24"/>
    </row>
    <row r="66" spans="1:15" x14ac:dyDescent="0.25">
      <c r="A66" s="29"/>
      <c r="B66" s="13"/>
      <c r="C66" s="43"/>
      <c r="D66" s="259"/>
      <c r="E66" s="272"/>
      <c r="F66" s="259"/>
      <c r="G66" s="270">
        <f t="shared" si="17"/>
        <v>0</v>
      </c>
      <c r="H66" s="280" t="str">
        <f t="shared" si="24"/>
        <v xml:space="preserve"> </v>
      </c>
      <c r="I66" s="259"/>
      <c r="J66" s="259"/>
      <c r="K66" s="267" t="str">
        <f t="shared" si="18"/>
        <v xml:space="preserve"> </v>
      </c>
      <c r="L66" s="261"/>
      <c r="M66" s="32"/>
      <c r="N66" s="24">
        <f t="shared" si="2"/>
        <v>0</v>
      </c>
      <c r="O66" s="24"/>
    </row>
    <row r="67" spans="1:15" x14ac:dyDescent="0.25">
      <c r="G67" s="2">
        <f>SUM(G21:G66)</f>
        <v>0</v>
      </c>
      <c r="H67" s="2">
        <f>SUM(H21:H66)</f>
        <v>0</v>
      </c>
      <c r="N67" s="2">
        <f>SUM(N21:N66)</f>
        <v>0</v>
      </c>
      <c r="O67" s="2"/>
    </row>
  </sheetData>
  <sheetProtection algorithmName="SHA-512" hashValue="rQvU9IM2rekFF47A89WQixkJGTfhOJNJR9G20Bot8gghCrHz86KuLz5ZPtI51Vb+mNRivJ3qV86Q0zhWrGotzA==" saltValue="rIK7mnXRgj/TaweDc5o9fw==" spinCount="100000" sheet="1" selectLockedCells="1"/>
  <mergeCells count="38">
    <mergeCell ref="A1:C3"/>
    <mergeCell ref="D1:K1"/>
    <mergeCell ref="L1:M3"/>
    <mergeCell ref="D2:K2"/>
    <mergeCell ref="D3:K3"/>
    <mergeCell ref="K12:K13"/>
    <mergeCell ref="L12:M13"/>
    <mergeCell ref="A13:C13"/>
    <mergeCell ref="A4:C5"/>
    <mergeCell ref="D4:J5"/>
    <mergeCell ref="K4:K5"/>
    <mergeCell ref="L4:M5"/>
    <mergeCell ref="A19:M20"/>
    <mergeCell ref="A38:M39"/>
    <mergeCell ref="A51:M52"/>
    <mergeCell ref="A6:C6"/>
    <mergeCell ref="D6:J15"/>
    <mergeCell ref="K6:K7"/>
    <mergeCell ref="L6:M7"/>
    <mergeCell ref="A7:C7"/>
    <mergeCell ref="A8:C8"/>
    <mergeCell ref="K8:K9"/>
    <mergeCell ref="L8:M9"/>
    <mergeCell ref="B9:C9"/>
    <mergeCell ref="A10:C11"/>
    <mergeCell ref="L10:M10"/>
    <mergeCell ref="L11:M11"/>
    <mergeCell ref="A12:C12"/>
    <mergeCell ref="A14:C14"/>
    <mergeCell ref="K14:K15"/>
    <mergeCell ref="L14:M15"/>
    <mergeCell ref="B15:C15"/>
    <mergeCell ref="A16:B17"/>
    <mergeCell ref="C16:C17"/>
    <mergeCell ref="D16:F17"/>
    <mergeCell ref="I16:J17"/>
    <mergeCell ref="K16:M16"/>
    <mergeCell ref="K17:M17"/>
  </mergeCells>
  <pageMargins left="0.75" right="0.125" top="0.5" bottom="0.5" header="0.5" footer="0.25"/>
  <pageSetup scale="65" fitToHeight="0" orientation="portrait" horizontalDpi="300" verticalDpi="300" r:id="rId1"/>
  <headerFooter alignWithMargins="0">
    <oddFooter>&amp;L&amp;"Arial,Bold"&amp;9RDF - Frames-Sticks
Last Revised: February 2025&amp;C&amp;"Arial,Bold"&amp;9THIS ORDER IS SUBJECT TO THE TERMS AND CONDITIONS
AS OUTLINED IN THE CONDITIONS OF SALE.&amp;R&amp;"Arial,Bold"&amp;9PRINTED IN USA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V75"/>
  <sheetViews>
    <sheetView showGridLines="0" zoomScale="75" workbookViewId="0">
      <selection activeCell="L1" sqref="L1:N3"/>
    </sheetView>
  </sheetViews>
  <sheetFormatPr defaultRowHeight="15.75" x14ac:dyDescent="0.25"/>
  <cols>
    <col min="1" max="1" width="18.625" customWidth="1"/>
    <col min="3" max="3" width="27.875" customWidth="1"/>
    <col min="4" max="4" width="10.625" customWidth="1"/>
    <col min="6" max="6" width="13.625" bestFit="1" customWidth="1"/>
    <col min="7" max="8" width="12.625" hidden="1" customWidth="1"/>
    <col min="9" max="9" width="18.625" customWidth="1"/>
    <col min="11" max="11" width="26.5" customWidth="1"/>
    <col min="12" max="12" width="10.625" customWidth="1"/>
    <col min="13" max="13" width="10.25" bestFit="1" customWidth="1"/>
    <col min="15" max="16" width="12.625" hidden="1" customWidth="1"/>
    <col min="17" max="17" width="9" customWidth="1"/>
    <col min="18" max="20" width="9" hidden="1" customWidth="1"/>
    <col min="21" max="21" width="10.25" hidden="1" customWidth="1"/>
    <col min="22" max="22" width="9" hidden="1" customWidth="1"/>
    <col min="23" max="23" width="0" hidden="1" customWidth="1"/>
  </cols>
  <sheetData>
    <row r="1" spans="1:14" ht="15" customHeight="1" x14ac:dyDescent="0.25">
      <c r="A1" s="538" t="s">
        <v>76</v>
      </c>
      <c r="B1" s="628"/>
      <c r="C1" s="629"/>
      <c r="D1" s="511" t="s">
        <v>256</v>
      </c>
      <c r="E1" s="512"/>
      <c r="F1" s="512"/>
      <c r="G1" s="512"/>
      <c r="H1" s="512"/>
      <c r="I1" s="512"/>
      <c r="J1" s="512"/>
      <c r="K1" s="513"/>
      <c r="L1" s="445" t="s">
        <v>238</v>
      </c>
      <c r="M1" s="639"/>
      <c r="N1" s="640"/>
    </row>
    <row r="2" spans="1:14" ht="15" customHeight="1" x14ac:dyDescent="0.25">
      <c r="A2" s="630"/>
      <c r="B2" s="631"/>
      <c r="C2" s="632"/>
      <c r="D2" s="514" t="s">
        <v>21</v>
      </c>
      <c r="E2" s="515"/>
      <c r="F2" s="515"/>
      <c r="G2" s="515"/>
      <c r="H2" s="515"/>
      <c r="I2" s="515"/>
      <c r="J2" s="515"/>
      <c r="K2" s="516"/>
      <c r="L2" s="641"/>
      <c r="M2" s="642"/>
      <c r="N2" s="643"/>
    </row>
    <row r="3" spans="1:14" ht="15" customHeight="1" thickBot="1" x14ac:dyDescent="0.3">
      <c r="A3" s="633"/>
      <c r="B3" s="634"/>
      <c r="C3" s="635"/>
      <c r="D3" s="636" t="s">
        <v>242</v>
      </c>
      <c r="E3" s="637"/>
      <c r="F3" s="637"/>
      <c r="G3" s="637"/>
      <c r="H3" s="637"/>
      <c r="I3" s="637"/>
      <c r="J3" s="637"/>
      <c r="K3" s="638"/>
      <c r="L3" s="644"/>
      <c r="M3" s="645"/>
      <c r="N3" s="646"/>
    </row>
    <row r="4" spans="1:14" ht="15" customHeight="1" x14ac:dyDescent="0.25">
      <c r="A4" s="499" t="s">
        <v>176</v>
      </c>
      <c r="B4" s="500"/>
      <c r="C4" s="501"/>
      <c r="D4" s="505" t="s">
        <v>18</v>
      </c>
      <c r="E4" s="506"/>
      <c r="F4" s="506"/>
      <c r="G4" s="506"/>
      <c r="H4" s="506"/>
      <c r="I4" s="506"/>
      <c r="J4" s="507"/>
      <c r="K4" s="415" t="s">
        <v>22</v>
      </c>
      <c r="L4" s="421" t="str">
        <f>'Summary Sheet'!K4</f>
        <v>CHUCK WAGON</v>
      </c>
      <c r="M4" s="620"/>
      <c r="N4" s="422"/>
    </row>
    <row r="5" spans="1:14" ht="15" customHeight="1" thickBot="1" x14ac:dyDescent="0.3">
      <c r="A5" s="502"/>
      <c r="B5" s="503"/>
      <c r="C5" s="504"/>
      <c r="D5" s="508"/>
      <c r="E5" s="509"/>
      <c r="F5" s="509"/>
      <c r="G5" s="509"/>
      <c r="H5" s="509"/>
      <c r="I5" s="509"/>
      <c r="J5" s="510"/>
      <c r="K5" s="416"/>
      <c r="L5" s="423"/>
      <c r="M5" s="621"/>
      <c r="N5" s="424"/>
    </row>
    <row r="6" spans="1:14" ht="18" customHeight="1" x14ac:dyDescent="0.25">
      <c r="A6" s="412" t="str">
        <f>'Summary Sheet'!A6:C6</f>
        <v>ABC COMPANY</v>
      </c>
      <c r="B6" s="413"/>
      <c r="C6" s="414"/>
      <c r="D6" s="403" t="str">
        <f>'Summary Sheet'!D6:I15</f>
        <v>TYPE ANY SPECIAL INSTRUCTIONS IN THIS BOX.</v>
      </c>
      <c r="E6" s="404"/>
      <c r="F6" s="404"/>
      <c r="G6" s="404"/>
      <c r="H6" s="404"/>
      <c r="I6" s="404"/>
      <c r="J6" s="405"/>
      <c r="K6" s="415" t="s">
        <v>23</v>
      </c>
      <c r="L6" s="421" t="str">
        <f>'Summary Sheet'!K6</f>
        <v>(123) 456-7890</v>
      </c>
      <c r="M6" s="620"/>
      <c r="N6" s="422"/>
    </row>
    <row r="7" spans="1:14" ht="18" customHeight="1" thickBot="1" x14ac:dyDescent="0.3">
      <c r="A7" s="398" t="str">
        <f>'Summary Sheet'!A7:C7</f>
        <v>123 ACTION AVE</v>
      </c>
      <c r="B7" s="399"/>
      <c r="C7" s="400"/>
      <c r="D7" s="406"/>
      <c r="E7" s="407"/>
      <c r="F7" s="407"/>
      <c r="G7" s="407"/>
      <c r="H7" s="407"/>
      <c r="I7" s="407"/>
      <c r="J7" s="408"/>
      <c r="K7" s="416"/>
      <c r="L7" s="423"/>
      <c r="M7" s="621"/>
      <c r="N7" s="424"/>
    </row>
    <row r="8" spans="1:14" ht="18" customHeight="1" x14ac:dyDescent="0.25">
      <c r="A8" s="398" t="str">
        <f>'Summary Sheet'!A8:C8</f>
        <v>MCKENZIE, TN 38201</v>
      </c>
      <c r="B8" s="399"/>
      <c r="C8" s="400"/>
      <c r="D8" s="406"/>
      <c r="E8" s="407"/>
      <c r="F8" s="407"/>
      <c r="G8" s="407"/>
      <c r="H8" s="407"/>
      <c r="I8" s="407"/>
      <c r="J8" s="408"/>
      <c r="K8" s="425" t="s">
        <v>24</v>
      </c>
      <c r="L8" s="429">
        <f>'Summary Sheet'!K8</f>
        <v>36892</v>
      </c>
      <c r="M8" s="622"/>
      <c r="N8" s="430"/>
    </row>
    <row r="9" spans="1:14" ht="18" customHeight="1" thickBot="1" x14ac:dyDescent="0.3">
      <c r="A9" s="21" t="s">
        <v>17</v>
      </c>
      <c r="B9" s="401" t="str">
        <f>'Summary Sheet'!B9:C9</f>
        <v>CHUCK WAGON</v>
      </c>
      <c r="C9" s="402"/>
      <c r="D9" s="406"/>
      <c r="E9" s="407"/>
      <c r="F9" s="407"/>
      <c r="G9" s="407"/>
      <c r="H9" s="407"/>
      <c r="I9" s="407"/>
      <c r="J9" s="408"/>
      <c r="K9" s="426"/>
      <c r="L9" s="431"/>
      <c r="M9" s="623"/>
      <c r="N9" s="432"/>
    </row>
    <row r="10" spans="1:14" ht="15" customHeight="1" x14ac:dyDescent="0.25">
      <c r="A10" s="499" t="s">
        <v>16</v>
      </c>
      <c r="B10" s="500"/>
      <c r="C10" s="501"/>
      <c r="D10" s="406"/>
      <c r="E10" s="407"/>
      <c r="F10" s="407"/>
      <c r="G10" s="407"/>
      <c r="H10" s="407"/>
      <c r="I10" s="407"/>
      <c r="J10" s="408"/>
      <c r="K10" s="64" t="s">
        <v>27</v>
      </c>
      <c r="L10" s="417" t="s">
        <v>9</v>
      </c>
      <c r="M10" s="624"/>
      <c r="N10" s="418"/>
    </row>
    <row r="11" spans="1:14" ht="15" customHeight="1" thickBot="1" x14ac:dyDescent="0.3">
      <c r="A11" s="502"/>
      <c r="B11" s="503"/>
      <c r="C11" s="504"/>
      <c r="D11" s="406"/>
      <c r="E11" s="407"/>
      <c r="F11" s="407"/>
      <c r="G11" s="407"/>
      <c r="H11" s="407"/>
      <c r="I11" s="407"/>
      <c r="J11" s="408"/>
      <c r="K11" s="66">
        <f>'Summary Sheet'!J11</f>
        <v>0.78900000000000003</v>
      </c>
      <c r="L11" s="625">
        <f>H75+P75</f>
        <v>0</v>
      </c>
      <c r="M11" s="626"/>
      <c r="N11" s="627"/>
    </row>
    <row r="12" spans="1:14" ht="18" customHeight="1" x14ac:dyDescent="0.25">
      <c r="A12" s="412" t="str">
        <f>'Summary Sheet'!A12:C12</f>
        <v>ABC COMPANY</v>
      </c>
      <c r="B12" s="413"/>
      <c r="C12" s="414"/>
      <c r="D12" s="406"/>
      <c r="E12" s="407"/>
      <c r="F12" s="407"/>
      <c r="G12" s="407"/>
      <c r="H12" s="407"/>
      <c r="I12" s="407"/>
      <c r="J12" s="408"/>
      <c r="K12" s="650" t="s">
        <v>26</v>
      </c>
      <c r="L12" s="371">
        <f>L14*K11</f>
        <v>0</v>
      </c>
      <c r="M12" s="648"/>
      <c r="N12" s="372"/>
    </row>
    <row r="13" spans="1:14" ht="18" customHeight="1" thickBot="1" x14ac:dyDescent="0.3">
      <c r="A13" s="398" t="str">
        <f>'Summary Sheet'!A13:C13</f>
        <v>123 ACTION AVE</v>
      </c>
      <c r="B13" s="399"/>
      <c r="C13" s="400"/>
      <c r="D13" s="406"/>
      <c r="E13" s="407"/>
      <c r="F13" s="407"/>
      <c r="G13" s="407"/>
      <c r="H13" s="407"/>
      <c r="I13" s="407"/>
      <c r="J13" s="408"/>
      <c r="K13" s="651"/>
      <c r="L13" s="373"/>
      <c r="M13" s="649"/>
      <c r="N13" s="374"/>
    </row>
    <row r="14" spans="1:14" ht="18" customHeight="1" x14ac:dyDescent="0.25">
      <c r="A14" s="398" t="str">
        <f>'Summary Sheet'!A14:C14</f>
        <v>MCKENZIE, TN 38201</v>
      </c>
      <c r="B14" s="399"/>
      <c r="C14" s="400"/>
      <c r="D14" s="406"/>
      <c r="E14" s="407"/>
      <c r="F14" s="407"/>
      <c r="G14" s="407"/>
      <c r="H14" s="407"/>
      <c r="I14" s="407"/>
      <c r="J14" s="408"/>
      <c r="K14" s="650" t="s">
        <v>178</v>
      </c>
      <c r="L14" s="371">
        <f>G75+O75</f>
        <v>0</v>
      </c>
      <c r="M14" s="648"/>
      <c r="N14" s="372"/>
    </row>
    <row r="15" spans="1:14" ht="18" customHeight="1" thickBot="1" x14ac:dyDescent="0.3">
      <c r="A15" s="21" t="s">
        <v>17</v>
      </c>
      <c r="B15" s="401" t="str">
        <f>'Summary Sheet'!B15:C15</f>
        <v>CHUCK WAGON</v>
      </c>
      <c r="C15" s="402"/>
      <c r="D15" s="409"/>
      <c r="E15" s="410"/>
      <c r="F15" s="410"/>
      <c r="G15" s="410"/>
      <c r="H15" s="410"/>
      <c r="I15" s="410"/>
      <c r="J15" s="411"/>
      <c r="K15" s="651"/>
      <c r="L15" s="373"/>
      <c r="M15" s="649"/>
      <c r="N15" s="374"/>
    </row>
    <row r="16" spans="1:14" ht="15" customHeight="1" x14ac:dyDescent="0.25">
      <c r="A16" s="495" t="s">
        <v>10</v>
      </c>
      <c r="B16" s="496"/>
      <c r="C16" s="380">
        <f>'Summary Sheet'!C16:C17</f>
        <v>12345</v>
      </c>
      <c r="D16" s="495" t="s">
        <v>11</v>
      </c>
      <c r="E16" s="496"/>
      <c r="F16" s="653">
        <f>'Summary Sheet'!H16</f>
        <v>12345</v>
      </c>
      <c r="G16" s="382"/>
      <c r="H16" s="382"/>
      <c r="I16" s="382"/>
      <c r="J16" s="383"/>
      <c r="K16" s="363" t="s">
        <v>12</v>
      </c>
      <c r="L16" s="364"/>
      <c r="M16" s="364"/>
      <c r="N16" s="365"/>
    </row>
    <row r="17" spans="1:22" ht="15" customHeight="1" thickBot="1" x14ac:dyDescent="0.3">
      <c r="A17" s="497"/>
      <c r="B17" s="498"/>
      <c r="C17" s="381"/>
      <c r="D17" s="497"/>
      <c r="E17" s="498"/>
      <c r="F17" s="654"/>
      <c r="G17" s="384"/>
      <c r="H17" s="384"/>
      <c r="I17" s="384"/>
      <c r="J17" s="385"/>
      <c r="K17" s="492" t="str">
        <f>'Summary Sheet'!J17</f>
        <v>12345-ABCDEFG</v>
      </c>
      <c r="L17" s="493"/>
      <c r="M17" s="493"/>
      <c r="N17" s="494"/>
    </row>
    <row r="18" spans="1:22" ht="15" customHeight="1" x14ac:dyDescent="0.25">
      <c r="A18" s="14" t="s">
        <v>0</v>
      </c>
      <c r="B18" s="15" t="s">
        <v>1</v>
      </c>
      <c r="C18" s="15" t="s">
        <v>2</v>
      </c>
      <c r="D18" s="15" t="s">
        <v>79</v>
      </c>
      <c r="E18" s="48" t="s">
        <v>3</v>
      </c>
      <c r="F18" s="16" t="s">
        <v>4</v>
      </c>
      <c r="G18" s="17" t="s">
        <v>8</v>
      </c>
      <c r="H18" s="17" t="s">
        <v>4</v>
      </c>
      <c r="I18" s="18" t="s">
        <v>0</v>
      </c>
      <c r="J18" s="15" t="s">
        <v>1</v>
      </c>
      <c r="K18" s="15" t="s">
        <v>2</v>
      </c>
      <c r="L18" s="15" t="s">
        <v>79</v>
      </c>
      <c r="M18" s="15" t="s">
        <v>3</v>
      </c>
      <c r="N18" s="16" t="s">
        <v>4</v>
      </c>
      <c r="O18" s="23" t="s">
        <v>8</v>
      </c>
      <c r="P18" s="23" t="s">
        <v>4</v>
      </c>
    </row>
    <row r="19" spans="1:22" ht="15" customHeight="1" x14ac:dyDescent="0.25">
      <c r="A19" s="523" t="s">
        <v>81</v>
      </c>
      <c r="B19" s="524"/>
      <c r="C19" s="524"/>
      <c r="D19" s="524"/>
      <c r="E19" s="524"/>
      <c r="F19" s="525"/>
      <c r="G19" s="46">
        <f>E19*B19</f>
        <v>0</v>
      </c>
      <c r="H19" s="56">
        <f>F19*B19</f>
        <v>0</v>
      </c>
      <c r="I19" s="523"/>
      <c r="J19" s="524"/>
      <c r="K19" s="524"/>
      <c r="L19" s="524"/>
      <c r="M19" s="524"/>
      <c r="N19" s="525"/>
      <c r="O19" s="54">
        <f>M19*J19</f>
        <v>0</v>
      </c>
      <c r="P19" s="58">
        <f>N19*J19</f>
        <v>0</v>
      </c>
    </row>
    <row r="20" spans="1:22" ht="15" customHeight="1" x14ac:dyDescent="0.25">
      <c r="A20" s="526"/>
      <c r="B20" s="527"/>
      <c r="C20" s="527"/>
      <c r="D20" s="527"/>
      <c r="E20" s="527"/>
      <c r="F20" s="528"/>
      <c r="G20" s="46">
        <f t="shared" ref="G20:G74" si="0">E20*B20</f>
        <v>0</v>
      </c>
      <c r="H20" s="56">
        <f t="shared" ref="H20:H74" si="1">F20*B20</f>
        <v>0</v>
      </c>
      <c r="I20" s="526"/>
      <c r="J20" s="527"/>
      <c r="K20" s="527"/>
      <c r="L20" s="527"/>
      <c r="M20" s="527"/>
      <c r="N20" s="528"/>
      <c r="O20" s="54">
        <f>M20*J20</f>
        <v>0</v>
      </c>
      <c r="P20" s="58">
        <f>N20*J20</f>
        <v>0</v>
      </c>
    </row>
    <row r="21" spans="1:22" ht="15" customHeight="1" thickBot="1" x14ac:dyDescent="0.3">
      <c r="A21" s="529"/>
      <c r="B21" s="530"/>
      <c r="C21" s="530"/>
      <c r="D21" s="530"/>
      <c r="E21" s="530"/>
      <c r="F21" s="531"/>
      <c r="G21" s="46">
        <f t="shared" si="0"/>
        <v>0</v>
      </c>
      <c r="H21" s="56">
        <f t="shared" si="1"/>
        <v>0</v>
      </c>
      <c r="I21" s="529"/>
      <c r="J21" s="530"/>
      <c r="K21" s="530"/>
      <c r="L21" s="530"/>
      <c r="M21" s="530"/>
      <c r="N21" s="531"/>
      <c r="O21" s="54">
        <f t="shared" ref="O21:O74" si="2">M21*J21</f>
        <v>0</v>
      </c>
      <c r="P21" s="58">
        <f t="shared" ref="P21:P74" si="3">N21*J21</f>
        <v>0</v>
      </c>
      <c r="S21" s="156" t="s">
        <v>251</v>
      </c>
      <c r="V21" s="156" t="s">
        <v>251</v>
      </c>
    </row>
    <row r="22" spans="1:22" ht="18" customHeight="1" x14ac:dyDescent="0.25">
      <c r="A22" s="29">
        <v>3832037</v>
      </c>
      <c r="B22" s="10"/>
      <c r="C22" s="30" t="s">
        <v>80</v>
      </c>
      <c r="D22" s="50" t="s">
        <v>111</v>
      </c>
      <c r="E22" s="338">
        <v>3.5</v>
      </c>
      <c r="F22" s="53">
        <v>0.48299999999999998</v>
      </c>
      <c r="G22" s="46">
        <f>E22*B22</f>
        <v>0</v>
      </c>
      <c r="H22" s="56">
        <f t="shared" si="1"/>
        <v>0</v>
      </c>
      <c r="I22" s="29"/>
      <c r="J22" s="13"/>
      <c r="K22" s="30"/>
      <c r="L22" s="50"/>
      <c r="M22" s="338"/>
      <c r="N22" s="53"/>
      <c r="O22" s="610">
        <f>M22*J22</f>
        <v>0</v>
      </c>
      <c r="P22" s="612">
        <f>N22*J22</f>
        <v>0</v>
      </c>
      <c r="R22" s="168">
        <v>122</v>
      </c>
      <c r="S22" s="158">
        <f>ROUND(R22*1.1,0)</f>
        <v>134</v>
      </c>
      <c r="U22" s="655">
        <v>99.09</v>
      </c>
      <c r="V22" s="657">
        <f>ROUND(U22*1.1,0)</f>
        <v>109</v>
      </c>
    </row>
    <row r="23" spans="1:22" ht="18" customHeight="1" x14ac:dyDescent="0.25">
      <c r="A23" s="29">
        <v>3832038</v>
      </c>
      <c r="B23" s="10"/>
      <c r="C23" s="30" t="s">
        <v>82</v>
      </c>
      <c r="D23" s="50" t="s">
        <v>111</v>
      </c>
      <c r="E23" s="338">
        <v>3.5</v>
      </c>
      <c r="F23" s="53">
        <v>0.42</v>
      </c>
      <c r="G23" s="46">
        <f t="shared" si="0"/>
        <v>0</v>
      </c>
      <c r="H23" s="56">
        <f t="shared" si="1"/>
        <v>0</v>
      </c>
      <c r="I23" s="29"/>
      <c r="J23" s="13"/>
      <c r="K23" s="30"/>
      <c r="L23" s="50"/>
      <c r="M23" s="338"/>
      <c r="N23" s="53"/>
      <c r="O23" s="661"/>
      <c r="P23" s="662"/>
      <c r="R23" s="166">
        <v>122</v>
      </c>
      <c r="S23" s="160">
        <f t="shared" ref="S23:S74" si="4">ROUND(R23*1.1,0)</f>
        <v>134</v>
      </c>
      <c r="U23" s="656"/>
      <c r="V23" s="658"/>
    </row>
    <row r="24" spans="1:22" ht="18" customHeight="1" x14ac:dyDescent="0.25">
      <c r="A24" s="29">
        <v>3832039</v>
      </c>
      <c r="B24" s="10"/>
      <c r="C24" s="30" t="s">
        <v>83</v>
      </c>
      <c r="D24" s="50" t="s">
        <v>111</v>
      </c>
      <c r="E24" s="338">
        <v>3.5</v>
      </c>
      <c r="F24" s="53">
        <v>0.54700000000000004</v>
      </c>
      <c r="G24" s="46">
        <f t="shared" si="0"/>
        <v>0</v>
      </c>
      <c r="H24" s="56">
        <f t="shared" si="1"/>
        <v>0</v>
      </c>
      <c r="I24" s="29"/>
      <c r="J24" s="13"/>
      <c r="K24" s="30"/>
      <c r="L24" s="50"/>
      <c r="M24" s="338"/>
      <c r="N24" s="53"/>
      <c r="O24" s="595"/>
      <c r="P24" s="663"/>
      <c r="R24" s="166">
        <v>118</v>
      </c>
      <c r="S24" s="160">
        <f t="shared" si="4"/>
        <v>130</v>
      </c>
      <c r="U24" s="166"/>
      <c r="V24" s="176"/>
    </row>
    <row r="25" spans="1:22" ht="18" customHeight="1" x14ac:dyDescent="0.25">
      <c r="A25" s="29">
        <v>3832078</v>
      </c>
      <c r="B25" s="10"/>
      <c r="C25" s="30" t="s">
        <v>84</v>
      </c>
      <c r="D25" s="50" t="s">
        <v>111</v>
      </c>
      <c r="E25" s="338">
        <v>3.5</v>
      </c>
      <c r="F25" s="53">
        <v>0.57899999999999996</v>
      </c>
      <c r="G25" s="46">
        <f t="shared" si="0"/>
        <v>0</v>
      </c>
      <c r="H25" s="56">
        <f t="shared" si="1"/>
        <v>0</v>
      </c>
      <c r="I25" s="29"/>
      <c r="J25" s="13"/>
      <c r="K25" s="30"/>
      <c r="L25" s="50"/>
      <c r="M25" s="338"/>
      <c r="N25" s="53"/>
      <c r="O25" s="596"/>
      <c r="P25" s="664"/>
      <c r="R25" s="166">
        <v>118</v>
      </c>
      <c r="S25" s="160">
        <f t="shared" si="4"/>
        <v>130</v>
      </c>
      <c r="U25" s="169"/>
      <c r="V25" s="176"/>
    </row>
    <row r="26" spans="1:22" ht="18" customHeight="1" x14ac:dyDescent="0.25">
      <c r="A26" s="29">
        <v>3832040</v>
      </c>
      <c r="B26" s="10"/>
      <c r="C26" s="30" t="s">
        <v>85</v>
      </c>
      <c r="D26" s="50" t="s">
        <v>111</v>
      </c>
      <c r="E26" s="338">
        <v>3.5</v>
      </c>
      <c r="F26" s="53">
        <v>0.61099999999999999</v>
      </c>
      <c r="G26" s="46">
        <f t="shared" si="0"/>
        <v>0</v>
      </c>
      <c r="H26" s="56">
        <f t="shared" si="1"/>
        <v>0</v>
      </c>
      <c r="I26" s="29"/>
      <c r="J26" s="13"/>
      <c r="K26" s="30"/>
      <c r="L26" s="50"/>
      <c r="M26" s="338"/>
      <c r="N26" s="53"/>
      <c r="O26" s="594">
        <f t="shared" si="2"/>
        <v>0</v>
      </c>
      <c r="P26" s="597">
        <f t="shared" si="3"/>
        <v>0</v>
      </c>
      <c r="R26" s="166">
        <v>118</v>
      </c>
      <c r="S26" s="160">
        <f t="shared" si="4"/>
        <v>130</v>
      </c>
      <c r="U26" s="177">
        <v>57.27</v>
      </c>
      <c r="V26" s="160">
        <f>ROUND(U26*1.1,0)</f>
        <v>63</v>
      </c>
    </row>
    <row r="27" spans="1:22" ht="18" customHeight="1" x14ac:dyDescent="0.25">
      <c r="A27" s="29"/>
      <c r="B27" s="13"/>
      <c r="C27" s="30"/>
      <c r="D27" s="50"/>
      <c r="E27" s="52"/>
      <c r="F27" s="53"/>
      <c r="G27" s="46">
        <f t="shared" si="0"/>
        <v>0</v>
      </c>
      <c r="H27" s="56">
        <f t="shared" si="1"/>
        <v>0</v>
      </c>
      <c r="I27" s="29"/>
      <c r="J27" s="13"/>
      <c r="K27" s="30"/>
      <c r="L27" s="50"/>
      <c r="M27" s="52"/>
      <c r="N27" s="53"/>
      <c r="O27" s="595"/>
      <c r="P27" s="595"/>
      <c r="R27" s="166"/>
      <c r="S27" s="160"/>
      <c r="U27" s="177"/>
      <c r="V27" s="176"/>
    </row>
    <row r="28" spans="1:22" ht="18" customHeight="1" x14ac:dyDescent="0.25">
      <c r="A28" s="29"/>
      <c r="B28" s="13"/>
      <c r="C28" s="30"/>
      <c r="D28" s="50"/>
      <c r="E28" s="52"/>
      <c r="F28" s="53"/>
      <c r="G28" s="46">
        <f t="shared" si="0"/>
        <v>0</v>
      </c>
      <c r="H28" s="56">
        <f t="shared" si="1"/>
        <v>0</v>
      </c>
      <c r="I28" s="29"/>
      <c r="J28" s="13"/>
      <c r="K28" s="30"/>
      <c r="L28" s="50"/>
      <c r="M28" s="52"/>
      <c r="N28" s="53"/>
      <c r="O28" s="596"/>
      <c r="P28" s="596"/>
      <c r="R28" s="166"/>
      <c r="S28" s="160"/>
      <c r="U28" s="166"/>
      <c r="V28" s="176"/>
    </row>
    <row r="29" spans="1:22" ht="18" customHeight="1" x14ac:dyDescent="0.25">
      <c r="A29" s="344" t="s">
        <v>855</v>
      </c>
      <c r="B29" s="10"/>
      <c r="C29" s="30" t="s">
        <v>86</v>
      </c>
      <c r="D29" s="50" t="s">
        <v>111</v>
      </c>
      <c r="E29" s="338">
        <v>3.5</v>
      </c>
      <c r="F29" s="53">
        <v>0.2</v>
      </c>
      <c r="G29" s="46">
        <f t="shared" si="0"/>
        <v>0</v>
      </c>
      <c r="H29" s="56">
        <f t="shared" si="1"/>
        <v>0</v>
      </c>
      <c r="I29" s="344"/>
      <c r="J29" s="13"/>
      <c r="K29" s="30"/>
      <c r="L29" s="50"/>
      <c r="M29" s="338"/>
      <c r="N29" s="53"/>
      <c r="O29" s="594">
        <f t="shared" si="2"/>
        <v>0</v>
      </c>
      <c r="P29" s="597">
        <f t="shared" si="3"/>
        <v>0</v>
      </c>
      <c r="R29" s="166">
        <v>60</v>
      </c>
      <c r="S29" s="160">
        <f t="shared" si="4"/>
        <v>66</v>
      </c>
      <c r="U29" s="166">
        <v>95.45</v>
      </c>
      <c r="V29" s="160">
        <f>ROUND(U29*1.1,0)</f>
        <v>105</v>
      </c>
    </row>
    <row r="30" spans="1:22" ht="31.5" customHeight="1" x14ac:dyDescent="0.25">
      <c r="A30" s="29">
        <v>3832045</v>
      </c>
      <c r="B30" s="10"/>
      <c r="C30" s="30" t="s">
        <v>87</v>
      </c>
      <c r="D30" s="354" t="s">
        <v>877</v>
      </c>
      <c r="E30" s="338">
        <v>4.25</v>
      </c>
      <c r="F30" s="53">
        <v>20.77</v>
      </c>
      <c r="G30" s="46">
        <f t="shared" si="0"/>
        <v>0</v>
      </c>
      <c r="H30" s="56">
        <f t="shared" si="1"/>
        <v>0</v>
      </c>
      <c r="I30" s="29"/>
      <c r="J30" s="13"/>
      <c r="K30" s="30"/>
      <c r="L30" s="354"/>
      <c r="M30" s="338"/>
      <c r="N30" s="53"/>
      <c r="O30" s="595"/>
      <c r="P30" s="595"/>
      <c r="R30" s="166">
        <v>147</v>
      </c>
      <c r="S30" s="160">
        <f t="shared" si="4"/>
        <v>162</v>
      </c>
      <c r="U30" s="166"/>
      <c r="V30" s="176"/>
    </row>
    <row r="31" spans="1:22" ht="18" customHeight="1" x14ac:dyDescent="0.25">
      <c r="A31" s="29"/>
      <c r="B31" s="13"/>
      <c r="C31" s="30"/>
      <c r="D31" s="50"/>
      <c r="E31" s="52"/>
      <c r="F31" s="53"/>
      <c r="G31" s="46">
        <f t="shared" si="0"/>
        <v>0</v>
      </c>
      <c r="H31" s="56">
        <f t="shared" si="1"/>
        <v>0</v>
      </c>
      <c r="I31" s="29"/>
      <c r="J31" s="13"/>
      <c r="K31" s="30"/>
      <c r="L31" s="50"/>
      <c r="M31" s="52"/>
      <c r="N31" s="53"/>
      <c r="O31" s="596"/>
      <c r="P31" s="596"/>
      <c r="R31" s="166">
        <v>90</v>
      </c>
      <c r="S31" s="160">
        <f t="shared" si="4"/>
        <v>99</v>
      </c>
      <c r="U31" s="166"/>
      <c r="V31" s="176"/>
    </row>
    <row r="32" spans="1:22" ht="18" customHeight="1" thickBot="1" x14ac:dyDescent="0.3">
      <c r="A32" s="29"/>
      <c r="B32" s="13"/>
      <c r="C32" s="30"/>
      <c r="D32" s="50"/>
      <c r="E32" s="52"/>
      <c r="F32" s="53"/>
      <c r="G32" s="46">
        <f t="shared" si="0"/>
        <v>0</v>
      </c>
      <c r="H32" s="56">
        <f t="shared" si="1"/>
        <v>0</v>
      </c>
      <c r="I32" s="29"/>
      <c r="J32" s="13"/>
      <c r="K32" s="30"/>
      <c r="L32" s="50"/>
      <c r="M32" s="52"/>
      <c r="N32" s="53"/>
      <c r="O32" s="594">
        <f t="shared" si="2"/>
        <v>0</v>
      </c>
      <c r="P32" s="597">
        <f t="shared" si="3"/>
        <v>0</v>
      </c>
      <c r="R32" s="166"/>
      <c r="S32" s="160"/>
      <c r="U32" s="167">
        <v>47.27</v>
      </c>
      <c r="V32" s="162">
        <f>ROUND(U32*1.1,0)</f>
        <v>52</v>
      </c>
    </row>
    <row r="33" spans="1:19" ht="18" customHeight="1" x14ac:dyDescent="0.25">
      <c r="A33" s="29"/>
      <c r="B33" s="13"/>
      <c r="C33" s="30"/>
      <c r="D33" s="50"/>
      <c r="E33" s="52"/>
      <c r="F33" s="53"/>
      <c r="G33" s="46">
        <f t="shared" si="0"/>
        <v>0</v>
      </c>
      <c r="H33" s="56">
        <f t="shared" si="1"/>
        <v>0</v>
      </c>
      <c r="I33" s="29"/>
      <c r="J33" s="13"/>
      <c r="K33" s="30"/>
      <c r="L33" s="50"/>
      <c r="M33" s="52"/>
      <c r="N33" s="53"/>
      <c r="O33" s="595"/>
      <c r="P33" s="595"/>
      <c r="R33" s="166"/>
      <c r="S33" s="160"/>
    </row>
    <row r="34" spans="1:19" ht="18" customHeight="1" x14ac:dyDescent="0.25">
      <c r="A34" s="29" t="s">
        <v>878</v>
      </c>
      <c r="B34" s="10"/>
      <c r="C34" s="30" t="s">
        <v>88</v>
      </c>
      <c r="D34" s="50" t="s">
        <v>111</v>
      </c>
      <c r="E34" s="338">
        <v>3.5</v>
      </c>
      <c r="F34" s="53">
        <v>0.20499999999999999</v>
      </c>
      <c r="G34" s="46">
        <f t="shared" si="0"/>
        <v>0</v>
      </c>
      <c r="H34" s="56">
        <f t="shared" si="1"/>
        <v>0</v>
      </c>
      <c r="I34" s="29"/>
      <c r="J34" s="13"/>
      <c r="K34" s="30"/>
      <c r="L34" s="50"/>
      <c r="M34" s="338"/>
      <c r="N34" s="53"/>
      <c r="O34" s="596"/>
      <c r="P34" s="596"/>
      <c r="R34" s="166">
        <v>104</v>
      </c>
      <c r="S34" s="160">
        <f t="shared" si="4"/>
        <v>114</v>
      </c>
    </row>
    <row r="35" spans="1:19" ht="18" customHeight="1" x14ac:dyDescent="0.25">
      <c r="A35" s="616" t="s">
        <v>879</v>
      </c>
      <c r="B35" s="618"/>
      <c r="C35" s="602" t="s">
        <v>89</v>
      </c>
      <c r="D35" s="604" t="s">
        <v>111</v>
      </c>
      <c r="E35" s="606">
        <v>3.5</v>
      </c>
      <c r="F35" s="608">
        <v>0.255</v>
      </c>
      <c r="G35" s="610">
        <f t="shared" si="0"/>
        <v>0</v>
      </c>
      <c r="H35" s="612">
        <f t="shared" si="1"/>
        <v>0</v>
      </c>
      <c r="I35" s="29"/>
      <c r="J35" s="13"/>
      <c r="K35" s="30"/>
      <c r="L35" s="60"/>
      <c r="M35" s="31"/>
      <c r="N35" s="32"/>
      <c r="O35" s="54">
        <f t="shared" si="2"/>
        <v>0</v>
      </c>
      <c r="P35" s="58">
        <f t="shared" si="3"/>
        <v>0</v>
      </c>
      <c r="R35" s="656">
        <v>104</v>
      </c>
      <c r="S35" s="659">
        <f t="shared" si="4"/>
        <v>114</v>
      </c>
    </row>
    <row r="36" spans="1:19" ht="18" customHeight="1" x14ac:dyDescent="0.25">
      <c r="A36" s="617"/>
      <c r="B36" s="619"/>
      <c r="C36" s="603"/>
      <c r="D36" s="605"/>
      <c r="E36" s="607"/>
      <c r="F36" s="609"/>
      <c r="G36" s="611"/>
      <c r="H36" s="613"/>
      <c r="I36" s="29"/>
      <c r="J36" s="13"/>
      <c r="K36" s="30"/>
      <c r="L36" s="60"/>
      <c r="M36" s="31"/>
      <c r="N36" s="32"/>
      <c r="O36" s="54">
        <f t="shared" si="2"/>
        <v>0</v>
      </c>
      <c r="P36" s="58">
        <f t="shared" si="3"/>
        <v>0</v>
      </c>
      <c r="R36" s="656"/>
      <c r="S36" s="660"/>
    </row>
    <row r="37" spans="1:19" ht="18" customHeight="1" x14ac:dyDescent="0.25">
      <c r="A37" s="29" t="s">
        <v>880</v>
      </c>
      <c r="B37" s="10"/>
      <c r="C37" s="30" t="s">
        <v>90</v>
      </c>
      <c r="D37" s="50" t="s">
        <v>111</v>
      </c>
      <c r="E37" s="338">
        <v>3.5</v>
      </c>
      <c r="F37" s="53">
        <v>0.27</v>
      </c>
      <c r="G37" s="46">
        <f t="shared" si="0"/>
        <v>0</v>
      </c>
      <c r="H37" s="56">
        <f t="shared" si="1"/>
        <v>0</v>
      </c>
      <c r="I37" s="29"/>
      <c r="J37" s="13"/>
      <c r="K37" s="30"/>
      <c r="L37" s="60"/>
      <c r="M37" s="31"/>
      <c r="N37" s="32"/>
      <c r="O37" s="54">
        <f t="shared" si="2"/>
        <v>0</v>
      </c>
      <c r="P37" s="58">
        <f t="shared" si="3"/>
        <v>0</v>
      </c>
      <c r="R37" s="166">
        <v>120</v>
      </c>
      <c r="S37" s="160">
        <f t="shared" si="4"/>
        <v>132</v>
      </c>
    </row>
    <row r="38" spans="1:19" ht="18" customHeight="1" x14ac:dyDescent="0.25">
      <c r="A38" s="29" t="s">
        <v>881</v>
      </c>
      <c r="B38" s="10"/>
      <c r="C38" s="30" t="s">
        <v>91</v>
      </c>
      <c r="D38" s="50" t="s">
        <v>111</v>
      </c>
      <c r="E38" s="338">
        <v>3.5</v>
      </c>
      <c r="F38" s="53">
        <v>0.27</v>
      </c>
      <c r="G38" s="46">
        <f t="shared" si="0"/>
        <v>0</v>
      </c>
      <c r="H38" s="56">
        <f t="shared" si="1"/>
        <v>0</v>
      </c>
      <c r="I38" s="29"/>
      <c r="J38" s="13"/>
      <c r="K38" s="30"/>
      <c r="L38" s="60"/>
      <c r="M38" s="31"/>
      <c r="N38" s="32"/>
      <c r="O38" s="54">
        <f t="shared" si="2"/>
        <v>0</v>
      </c>
      <c r="P38" s="58">
        <f t="shared" si="3"/>
        <v>0</v>
      </c>
      <c r="R38" s="166">
        <v>130</v>
      </c>
      <c r="S38" s="160">
        <f t="shared" si="4"/>
        <v>143</v>
      </c>
    </row>
    <row r="39" spans="1:19" ht="18" customHeight="1" x14ac:dyDescent="0.25">
      <c r="A39" s="29" t="s">
        <v>882</v>
      </c>
      <c r="B39" s="10"/>
      <c r="C39" s="30" t="s">
        <v>92</v>
      </c>
      <c r="D39" s="50" t="s">
        <v>111</v>
      </c>
      <c r="E39" s="338">
        <v>3.5</v>
      </c>
      <c r="F39" s="53">
        <v>0.34599999999999997</v>
      </c>
      <c r="G39" s="46">
        <f t="shared" si="0"/>
        <v>0</v>
      </c>
      <c r="H39" s="56">
        <f t="shared" si="1"/>
        <v>0</v>
      </c>
      <c r="I39" s="29"/>
      <c r="J39" s="13"/>
      <c r="K39" s="30"/>
      <c r="L39" s="60"/>
      <c r="M39" s="31"/>
      <c r="N39" s="32"/>
      <c r="O39" s="54">
        <f t="shared" si="2"/>
        <v>0</v>
      </c>
      <c r="P39" s="58">
        <f t="shared" si="3"/>
        <v>0</v>
      </c>
      <c r="R39" s="166">
        <v>143</v>
      </c>
      <c r="S39" s="160">
        <f t="shared" si="4"/>
        <v>157</v>
      </c>
    </row>
    <row r="40" spans="1:19" ht="18" customHeight="1" x14ac:dyDescent="0.25">
      <c r="A40" s="29" t="s">
        <v>883</v>
      </c>
      <c r="B40" s="10"/>
      <c r="C40" s="30" t="s">
        <v>93</v>
      </c>
      <c r="D40" s="50" t="s">
        <v>111</v>
      </c>
      <c r="E40" s="338">
        <v>3.5</v>
      </c>
      <c r="F40" s="53">
        <v>0.36799999999999999</v>
      </c>
      <c r="G40" s="46">
        <f t="shared" si="0"/>
        <v>0</v>
      </c>
      <c r="H40" s="56">
        <f t="shared" si="1"/>
        <v>0</v>
      </c>
      <c r="I40" s="29"/>
      <c r="J40" s="13"/>
      <c r="K40" s="30"/>
      <c r="L40" s="60"/>
      <c r="M40" s="31"/>
      <c r="N40" s="32"/>
      <c r="O40" s="54">
        <f t="shared" si="2"/>
        <v>0</v>
      </c>
      <c r="P40" s="58">
        <f t="shared" si="3"/>
        <v>0</v>
      </c>
      <c r="R40" s="166">
        <v>143</v>
      </c>
      <c r="S40" s="160">
        <f t="shared" si="4"/>
        <v>157</v>
      </c>
    </row>
    <row r="41" spans="1:19" ht="18" customHeight="1" x14ac:dyDescent="0.25">
      <c r="A41" s="29" t="s">
        <v>884</v>
      </c>
      <c r="B41" s="10"/>
      <c r="C41" s="30" t="s">
        <v>94</v>
      </c>
      <c r="D41" s="50" t="s">
        <v>111</v>
      </c>
      <c r="E41" s="338">
        <v>3.5</v>
      </c>
      <c r="F41" s="53">
        <v>0.39</v>
      </c>
      <c r="G41" s="46">
        <f t="shared" si="0"/>
        <v>0</v>
      </c>
      <c r="H41" s="56">
        <f t="shared" si="1"/>
        <v>0</v>
      </c>
      <c r="I41" s="29"/>
      <c r="J41" s="13"/>
      <c r="K41" s="30"/>
      <c r="L41" s="60"/>
      <c r="M41" s="31"/>
      <c r="N41" s="32"/>
      <c r="O41" s="54">
        <f t="shared" si="2"/>
        <v>0</v>
      </c>
      <c r="P41" s="58">
        <f t="shared" si="3"/>
        <v>0</v>
      </c>
      <c r="R41" s="166">
        <v>143</v>
      </c>
      <c r="S41" s="160">
        <f t="shared" si="4"/>
        <v>157</v>
      </c>
    </row>
    <row r="42" spans="1:19" ht="18" customHeight="1" x14ac:dyDescent="0.25">
      <c r="A42" s="616">
        <v>3399004</v>
      </c>
      <c r="B42" s="618"/>
      <c r="C42" s="602" t="s">
        <v>95</v>
      </c>
      <c r="D42" s="604" t="s">
        <v>111</v>
      </c>
      <c r="E42" s="606">
        <v>5.5</v>
      </c>
      <c r="F42" s="614">
        <v>0.02</v>
      </c>
      <c r="G42" s="610">
        <f t="shared" si="0"/>
        <v>0</v>
      </c>
      <c r="H42" s="612">
        <f t="shared" si="1"/>
        <v>0</v>
      </c>
      <c r="I42" s="29"/>
      <c r="J42" s="13"/>
      <c r="K42" s="30"/>
      <c r="L42" s="60"/>
      <c r="M42" s="31"/>
      <c r="N42" s="32"/>
      <c r="O42" s="54">
        <f t="shared" si="2"/>
        <v>0</v>
      </c>
      <c r="P42" s="58">
        <f t="shared" si="3"/>
        <v>0</v>
      </c>
      <c r="R42" s="656">
        <v>2</v>
      </c>
      <c r="S42" s="659">
        <f t="shared" si="4"/>
        <v>2</v>
      </c>
    </row>
    <row r="43" spans="1:19" ht="18" customHeight="1" x14ac:dyDescent="0.25">
      <c r="A43" s="617"/>
      <c r="B43" s="619"/>
      <c r="C43" s="603"/>
      <c r="D43" s="605"/>
      <c r="E43" s="607"/>
      <c r="F43" s="615"/>
      <c r="G43" s="611"/>
      <c r="H43" s="652"/>
      <c r="I43" s="29"/>
      <c r="J43" s="13"/>
      <c r="K43" s="30"/>
      <c r="L43" s="60"/>
      <c r="M43" s="31"/>
      <c r="N43" s="32"/>
      <c r="O43" s="54">
        <f t="shared" si="2"/>
        <v>0</v>
      </c>
      <c r="P43" s="58">
        <f t="shared" si="3"/>
        <v>0</v>
      </c>
      <c r="R43" s="656"/>
      <c r="S43" s="660"/>
    </row>
    <row r="44" spans="1:19" ht="18" customHeight="1" x14ac:dyDescent="0.25">
      <c r="A44" s="344" t="s">
        <v>856</v>
      </c>
      <c r="B44" s="10"/>
      <c r="C44" s="30" t="s">
        <v>96</v>
      </c>
      <c r="D44" s="50" t="s">
        <v>111</v>
      </c>
      <c r="E44" s="338">
        <v>4.4000000000000004</v>
      </c>
      <c r="F44" s="53">
        <v>0.16700000000000001</v>
      </c>
      <c r="G44" s="46">
        <f t="shared" si="0"/>
        <v>0</v>
      </c>
      <c r="H44" s="56">
        <f t="shared" si="1"/>
        <v>0</v>
      </c>
      <c r="I44" s="29"/>
      <c r="J44" s="13"/>
      <c r="K44" s="30"/>
      <c r="L44" s="60"/>
      <c r="M44" s="31"/>
      <c r="N44" s="32"/>
      <c r="O44" s="54">
        <f t="shared" si="2"/>
        <v>0</v>
      </c>
      <c r="P44" s="58">
        <f t="shared" si="3"/>
        <v>0</v>
      </c>
      <c r="R44" s="166">
        <v>133</v>
      </c>
      <c r="S44" s="160">
        <f t="shared" si="4"/>
        <v>146</v>
      </c>
    </row>
    <row r="45" spans="1:19" ht="18" customHeight="1" x14ac:dyDescent="0.25">
      <c r="A45" s="29" t="s">
        <v>885</v>
      </c>
      <c r="B45" s="10"/>
      <c r="C45" s="30" t="s">
        <v>97</v>
      </c>
      <c r="D45" s="50" t="s">
        <v>111</v>
      </c>
      <c r="E45" s="338">
        <v>4.4000000000000004</v>
      </c>
      <c r="F45" s="53">
        <v>0.14799999999999999</v>
      </c>
      <c r="G45" s="46">
        <f t="shared" si="0"/>
        <v>0</v>
      </c>
      <c r="H45" s="56">
        <f t="shared" si="1"/>
        <v>0</v>
      </c>
      <c r="I45" s="29"/>
      <c r="J45" s="13"/>
      <c r="K45" s="30"/>
      <c r="L45" s="60"/>
      <c r="M45" s="31"/>
      <c r="N45" s="32"/>
      <c r="O45" s="54">
        <f t="shared" si="2"/>
        <v>0</v>
      </c>
      <c r="P45" s="58">
        <f t="shared" si="3"/>
        <v>0</v>
      </c>
      <c r="R45" s="166">
        <v>133</v>
      </c>
      <c r="S45" s="160">
        <f t="shared" si="4"/>
        <v>146</v>
      </c>
    </row>
    <row r="46" spans="1:19" ht="18" customHeight="1" x14ac:dyDescent="0.25">
      <c r="A46" s="29">
        <v>3980668</v>
      </c>
      <c r="B46" s="10"/>
      <c r="C46" s="30" t="s">
        <v>98</v>
      </c>
      <c r="D46" s="50" t="s">
        <v>111</v>
      </c>
      <c r="E46" s="338">
        <v>9</v>
      </c>
      <c r="F46" s="53">
        <v>0.2</v>
      </c>
      <c r="G46" s="46">
        <f t="shared" si="0"/>
        <v>0</v>
      </c>
      <c r="H46" s="56">
        <f t="shared" si="1"/>
        <v>0</v>
      </c>
      <c r="I46" s="29"/>
      <c r="J46" s="13"/>
      <c r="K46" s="30"/>
      <c r="L46" s="60"/>
      <c r="M46" s="31"/>
      <c r="N46" s="32"/>
      <c r="O46" s="54">
        <f t="shared" si="2"/>
        <v>0</v>
      </c>
      <c r="P46" s="58">
        <f t="shared" si="3"/>
        <v>0</v>
      </c>
      <c r="R46" s="166">
        <v>276</v>
      </c>
      <c r="S46" s="160">
        <f t="shared" si="4"/>
        <v>304</v>
      </c>
    </row>
    <row r="47" spans="1:19" ht="31.5" customHeight="1" x14ac:dyDescent="0.25">
      <c r="A47" s="294">
        <v>3981452</v>
      </c>
      <c r="B47" s="290"/>
      <c r="C47" s="291" t="s">
        <v>823</v>
      </c>
      <c r="D47" s="339" t="s">
        <v>173</v>
      </c>
      <c r="E47" s="340">
        <v>5.75</v>
      </c>
      <c r="F47" s="292">
        <v>32.4</v>
      </c>
      <c r="G47" s="46">
        <f t="shared" si="0"/>
        <v>0</v>
      </c>
      <c r="H47" s="56">
        <f t="shared" si="1"/>
        <v>0</v>
      </c>
      <c r="I47" s="29"/>
      <c r="J47" s="13"/>
      <c r="K47" s="30"/>
      <c r="L47" s="60"/>
      <c r="M47" s="31"/>
      <c r="N47" s="32"/>
      <c r="O47" s="54">
        <f t="shared" si="2"/>
        <v>0</v>
      </c>
      <c r="P47" s="58">
        <f t="shared" si="3"/>
        <v>0</v>
      </c>
      <c r="R47" s="166">
        <v>278</v>
      </c>
      <c r="S47" s="160">
        <f t="shared" si="4"/>
        <v>306</v>
      </c>
    </row>
    <row r="48" spans="1:19" ht="18" customHeight="1" x14ac:dyDescent="0.25">
      <c r="A48" s="29">
        <v>3981088</v>
      </c>
      <c r="B48" s="10"/>
      <c r="C48" s="30" t="s">
        <v>99</v>
      </c>
      <c r="D48" s="50" t="s">
        <v>111</v>
      </c>
      <c r="E48" s="338">
        <v>9</v>
      </c>
      <c r="F48" s="53">
        <v>0.128</v>
      </c>
      <c r="G48" s="46">
        <f t="shared" si="0"/>
        <v>0</v>
      </c>
      <c r="H48" s="56">
        <f t="shared" si="1"/>
        <v>0</v>
      </c>
      <c r="I48" s="29"/>
      <c r="J48" s="13"/>
      <c r="K48" s="30"/>
      <c r="L48" s="60"/>
      <c r="M48" s="31"/>
      <c r="N48" s="32"/>
      <c r="O48" s="54">
        <f t="shared" si="2"/>
        <v>0</v>
      </c>
      <c r="P48" s="58">
        <f t="shared" si="3"/>
        <v>0</v>
      </c>
      <c r="R48" s="166">
        <v>100</v>
      </c>
      <c r="S48" s="160">
        <f t="shared" si="4"/>
        <v>110</v>
      </c>
    </row>
    <row r="49" spans="1:19" ht="18" customHeight="1" x14ac:dyDescent="0.25">
      <c r="A49" s="598" t="s">
        <v>857</v>
      </c>
      <c r="B49" s="600"/>
      <c r="C49" s="602" t="s">
        <v>761</v>
      </c>
      <c r="D49" s="604" t="s">
        <v>111</v>
      </c>
      <c r="E49" s="606">
        <v>3.5</v>
      </c>
      <c r="F49" s="608">
        <v>0.21</v>
      </c>
      <c r="G49" s="46">
        <f t="shared" si="0"/>
        <v>0</v>
      </c>
      <c r="H49" s="56">
        <f t="shared" si="1"/>
        <v>0</v>
      </c>
      <c r="I49" s="29"/>
      <c r="J49" s="13"/>
      <c r="K49" s="30"/>
      <c r="L49" s="60"/>
      <c r="M49" s="31"/>
      <c r="N49" s="32"/>
      <c r="O49" s="54">
        <f t="shared" si="2"/>
        <v>0</v>
      </c>
      <c r="P49" s="58">
        <f t="shared" si="3"/>
        <v>0</v>
      </c>
      <c r="R49" s="166"/>
      <c r="S49" s="160"/>
    </row>
    <row r="50" spans="1:19" ht="18" customHeight="1" x14ac:dyDescent="0.25">
      <c r="A50" s="599"/>
      <c r="B50" s="601"/>
      <c r="C50" s="603"/>
      <c r="D50" s="605"/>
      <c r="E50" s="607"/>
      <c r="F50" s="609"/>
      <c r="G50" s="46">
        <f t="shared" si="0"/>
        <v>0</v>
      </c>
      <c r="H50" s="56">
        <f t="shared" si="1"/>
        <v>0</v>
      </c>
      <c r="I50" s="29"/>
      <c r="J50" s="13"/>
      <c r="K50" s="30"/>
      <c r="L50" s="60"/>
      <c r="M50" s="31"/>
      <c r="N50" s="32"/>
      <c r="O50" s="54">
        <f t="shared" si="2"/>
        <v>0</v>
      </c>
      <c r="P50" s="58">
        <f t="shared" si="3"/>
        <v>0</v>
      </c>
      <c r="R50" s="166"/>
      <c r="S50" s="160"/>
    </row>
    <row r="51" spans="1:19" ht="18" customHeight="1" x14ac:dyDescent="0.25">
      <c r="A51" s="598" t="s">
        <v>858</v>
      </c>
      <c r="B51" s="618"/>
      <c r="C51" s="602" t="s">
        <v>757</v>
      </c>
      <c r="D51" s="604" t="s">
        <v>111</v>
      </c>
      <c r="E51" s="606">
        <v>3.5</v>
      </c>
      <c r="F51" s="608">
        <v>0.26600000000000001</v>
      </c>
      <c r="G51" s="610">
        <f t="shared" si="0"/>
        <v>0</v>
      </c>
      <c r="H51" s="612">
        <f t="shared" si="1"/>
        <v>0</v>
      </c>
      <c r="I51" s="29"/>
      <c r="J51" s="13"/>
      <c r="K51" s="30"/>
      <c r="L51" s="60"/>
      <c r="M51" s="31"/>
      <c r="N51" s="32"/>
      <c r="O51" s="54">
        <f t="shared" si="2"/>
        <v>0</v>
      </c>
      <c r="P51" s="58">
        <f t="shared" si="3"/>
        <v>0</v>
      </c>
      <c r="R51" s="656">
        <v>232</v>
      </c>
      <c r="S51" s="659">
        <f t="shared" si="4"/>
        <v>255</v>
      </c>
    </row>
    <row r="52" spans="1:19" ht="18" customHeight="1" x14ac:dyDescent="0.25">
      <c r="A52" s="647"/>
      <c r="B52" s="619"/>
      <c r="C52" s="603"/>
      <c r="D52" s="605"/>
      <c r="E52" s="607"/>
      <c r="F52" s="609"/>
      <c r="G52" s="611"/>
      <c r="H52" s="652"/>
      <c r="I52" s="29"/>
      <c r="J52" s="13"/>
      <c r="K52" s="30"/>
      <c r="L52" s="60"/>
      <c r="M52" s="31"/>
      <c r="N52" s="32"/>
      <c r="O52" s="54">
        <f t="shared" si="2"/>
        <v>0</v>
      </c>
      <c r="P52" s="58">
        <f t="shared" si="3"/>
        <v>0</v>
      </c>
      <c r="R52" s="656"/>
      <c r="S52" s="660"/>
    </row>
    <row r="53" spans="1:19" ht="18" customHeight="1" x14ac:dyDescent="0.25">
      <c r="A53" s="344" t="s">
        <v>859</v>
      </c>
      <c r="B53" s="10"/>
      <c r="C53" s="30" t="s">
        <v>758</v>
      </c>
      <c r="D53" s="50" t="s">
        <v>111</v>
      </c>
      <c r="E53" s="338">
        <v>3.5</v>
      </c>
      <c r="F53" s="53">
        <v>0.32200000000000001</v>
      </c>
      <c r="G53" s="46">
        <f t="shared" ref="G53:G69" si="5">E53*B53</f>
        <v>0</v>
      </c>
      <c r="H53" s="56">
        <f t="shared" ref="H53:H69" si="6">F53*B53</f>
        <v>0</v>
      </c>
      <c r="I53" s="29"/>
      <c r="J53" s="13"/>
      <c r="K53" s="30"/>
      <c r="L53" s="60"/>
      <c r="M53" s="31"/>
      <c r="N53" s="32"/>
      <c r="O53" s="54">
        <f t="shared" ref="O53:O69" si="7">M53*J53</f>
        <v>0</v>
      </c>
      <c r="P53" s="58">
        <f t="shared" ref="P53:P69" si="8">N53*J53</f>
        <v>0</v>
      </c>
      <c r="R53" s="166">
        <v>232</v>
      </c>
      <c r="S53" s="160">
        <f t="shared" si="4"/>
        <v>255</v>
      </c>
    </row>
    <row r="54" spans="1:19" ht="18" customHeight="1" x14ac:dyDescent="0.25">
      <c r="A54" s="598" t="s">
        <v>860</v>
      </c>
      <c r="B54" s="618"/>
      <c r="C54" s="602" t="s">
        <v>759</v>
      </c>
      <c r="D54" s="604" t="s">
        <v>111</v>
      </c>
      <c r="E54" s="606">
        <v>3.5</v>
      </c>
      <c r="F54" s="608">
        <v>0.378</v>
      </c>
      <c r="G54" s="610">
        <f t="shared" si="5"/>
        <v>0</v>
      </c>
      <c r="H54" s="612">
        <f t="shared" si="6"/>
        <v>0</v>
      </c>
      <c r="I54" s="29"/>
      <c r="J54" s="13"/>
      <c r="K54" s="30"/>
      <c r="L54" s="60"/>
      <c r="M54" s="31"/>
      <c r="N54" s="32"/>
      <c r="O54" s="54">
        <f t="shared" si="7"/>
        <v>0</v>
      </c>
      <c r="P54" s="58">
        <f t="shared" si="8"/>
        <v>0</v>
      </c>
      <c r="R54" s="656">
        <v>232</v>
      </c>
      <c r="S54" s="659">
        <f t="shared" si="4"/>
        <v>255</v>
      </c>
    </row>
    <row r="55" spans="1:19" ht="18" customHeight="1" x14ac:dyDescent="0.25">
      <c r="A55" s="647"/>
      <c r="B55" s="619"/>
      <c r="C55" s="603"/>
      <c r="D55" s="605"/>
      <c r="E55" s="607"/>
      <c r="F55" s="609"/>
      <c r="G55" s="611"/>
      <c r="H55" s="652"/>
      <c r="I55" s="29"/>
      <c r="J55" s="13"/>
      <c r="K55" s="30"/>
      <c r="L55" s="60"/>
      <c r="M55" s="31"/>
      <c r="N55" s="32"/>
      <c r="O55" s="54">
        <f t="shared" si="7"/>
        <v>0</v>
      </c>
      <c r="P55" s="58">
        <f t="shared" si="8"/>
        <v>0</v>
      </c>
      <c r="R55" s="656"/>
      <c r="S55" s="660"/>
    </row>
    <row r="56" spans="1:19" ht="18" customHeight="1" x14ac:dyDescent="0.25">
      <c r="A56" s="598" t="s">
        <v>861</v>
      </c>
      <c r="B56" s="618"/>
      <c r="C56" s="602" t="s">
        <v>760</v>
      </c>
      <c r="D56" s="604" t="s">
        <v>111</v>
      </c>
      <c r="E56" s="606">
        <v>3.5</v>
      </c>
      <c r="F56" s="608">
        <v>0.434</v>
      </c>
      <c r="G56" s="610">
        <f>E56*B56</f>
        <v>0</v>
      </c>
      <c r="H56" s="612">
        <f>F56*B56</f>
        <v>0</v>
      </c>
      <c r="I56" s="29"/>
      <c r="J56" s="13"/>
      <c r="K56" s="30"/>
      <c r="L56" s="60"/>
      <c r="M56" s="31"/>
      <c r="N56" s="32"/>
      <c r="O56" s="54">
        <f t="shared" si="7"/>
        <v>0</v>
      </c>
      <c r="P56" s="58">
        <f t="shared" si="8"/>
        <v>0</v>
      </c>
      <c r="R56" s="656">
        <v>232</v>
      </c>
      <c r="S56" s="659">
        <f t="shared" si="4"/>
        <v>255</v>
      </c>
    </row>
    <row r="57" spans="1:19" ht="18" customHeight="1" x14ac:dyDescent="0.25">
      <c r="A57" s="647"/>
      <c r="B57" s="619"/>
      <c r="C57" s="603"/>
      <c r="D57" s="605"/>
      <c r="E57" s="607"/>
      <c r="F57" s="609"/>
      <c r="G57" s="611"/>
      <c r="H57" s="652"/>
      <c r="I57" s="29"/>
      <c r="J57" s="13"/>
      <c r="K57" s="30"/>
      <c r="L57" s="60"/>
      <c r="M57" s="31"/>
      <c r="N57" s="32"/>
      <c r="O57" s="54">
        <f t="shared" si="7"/>
        <v>0</v>
      </c>
      <c r="P57" s="58">
        <f t="shared" si="8"/>
        <v>0</v>
      </c>
      <c r="R57" s="656"/>
      <c r="S57" s="660"/>
    </row>
    <row r="58" spans="1:19" ht="18" customHeight="1" x14ac:dyDescent="0.25">
      <c r="A58" s="344" t="s">
        <v>863</v>
      </c>
      <c r="B58" s="10"/>
      <c r="C58" s="30" t="s">
        <v>866</v>
      </c>
      <c r="D58" s="50" t="s">
        <v>111</v>
      </c>
      <c r="E58" s="338">
        <v>6.25</v>
      </c>
      <c r="F58" s="53">
        <v>0.18</v>
      </c>
      <c r="G58" s="46">
        <f t="shared" si="5"/>
        <v>0</v>
      </c>
      <c r="H58" s="56">
        <f t="shared" si="6"/>
        <v>0</v>
      </c>
      <c r="I58" s="29"/>
      <c r="J58" s="13"/>
      <c r="K58" s="30"/>
      <c r="L58" s="60"/>
      <c r="M58" s="31"/>
      <c r="N58" s="32"/>
      <c r="O58" s="54">
        <f t="shared" si="7"/>
        <v>0</v>
      </c>
      <c r="P58" s="58">
        <f t="shared" si="8"/>
        <v>0</v>
      </c>
      <c r="R58" s="166">
        <v>4</v>
      </c>
      <c r="S58" s="160">
        <f t="shared" si="4"/>
        <v>4</v>
      </c>
    </row>
    <row r="59" spans="1:19" ht="18" customHeight="1" x14ac:dyDescent="0.25">
      <c r="A59" s="344" t="s">
        <v>864</v>
      </c>
      <c r="B59" s="10"/>
      <c r="C59" s="30" t="s">
        <v>865</v>
      </c>
      <c r="D59" s="50" t="s">
        <v>111</v>
      </c>
      <c r="E59" s="338">
        <v>6.25</v>
      </c>
      <c r="F59" s="53">
        <v>0.1</v>
      </c>
      <c r="G59" s="46">
        <f>E59*B59</f>
        <v>0</v>
      </c>
      <c r="H59" s="56">
        <f>F59*B59</f>
        <v>0</v>
      </c>
      <c r="I59" s="29"/>
      <c r="J59" s="13"/>
      <c r="K59" s="30"/>
      <c r="L59" s="60"/>
      <c r="M59" s="31"/>
      <c r="N59" s="32"/>
      <c r="O59" s="54">
        <f t="shared" si="7"/>
        <v>0</v>
      </c>
      <c r="P59" s="58">
        <f t="shared" si="8"/>
        <v>0</v>
      </c>
      <c r="R59" s="166">
        <v>50</v>
      </c>
      <c r="S59" s="160">
        <f t="shared" si="4"/>
        <v>55</v>
      </c>
    </row>
    <row r="60" spans="1:19" ht="18" customHeight="1" x14ac:dyDescent="0.25">
      <c r="A60" s="29">
        <v>3812100</v>
      </c>
      <c r="B60" s="10"/>
      <c r="C60" s="30" t="s">
        <v>100</v>
      </c>
      <c r="D60" s="50" t="s">
        <v>111</v>
      </c>
      <c r="E60" s="338">
        <v>3.5</v>
      </c>
      <c r="F60" s="53">
        <v>0.1</v>
      </c>
      <c r="G60" s="46">
        <f>E60*B60</f>
        <v>0</v>
      </c>
      <c r="H60" s="56">
        <f>F60*B60</f>
        <v>0</v>
      </c>
      <c r="I60" s="29"/>
      <c r="J60" s="13"/>
      <c r="K60" s="30"/>
      <c r="L60" s="60"/>
      <c r="M60" s="31"/>
      <c r="N60" s="32"/>
      <c r="O60" s="54">
        <f t="shared" si="7"/>
        <v>0</v>
      </c>
      <c r="P60" s="58">
        <f t="shared" si="8"/>
        <v>0</v>
      </c>
      <c r="R60" s="166">
        <v>50</v>
      </c>
      <c r="S60" s="160">
        <f t="shared" si="4"/>
        <v>55</v>
      </c>
    </row>
    <row r="61" spans="1:19" ht="18" customHeight="1" x14ac:dyDescent="0.25">
      <c r="A61" s="29">
        <v>3812099</v>
      </c>
      <c r="B61" s="10"/>
      <c r="C61" s="30" t="s">
        <v>101</v>
      </c>
      <c r="D61" s="50" t="s">
        <v>111</v>
      </c>
      <c r="E61" s="338">
        <v>3.5</v>
      </c>
      <c r="F61" s="53">
        <v>0.63</v>
      </c>
      <c r="G61" s="46">
        <f t="shared" si="5"/>
        <v>0</v>
      </c>
      <c r="H61" s="56">
        <f t="shared" si="6"/>
        <v>0</v>
      </c>
      <c r="I61" s="29"/>
      <c r="J61" s="13"/>
      <c r="K61" s="30"/>
      <c r="L61" s="60"/>
      <c r="M61" s="31"/>
      <c r="N61" s="32"/>
      <c r="O61" s="54">
        <f t="shared" si="7"/>
        <v>0</v>
      </c>
      <c r="P61" s="58">
        <f t="shared" si="8"/>
        <v>0</v>
      </c>
      <c r="R61" s="166">
        <v>76</v>
      </c>
      <c r="S61" s="160">
        <f t="shared" si="4"/>
        <v>84</v>
      </c>
    </row>
    <row r="62" spans="1:19" ht="18" customHeight="1" x14ac:dyDescent="0.25">
      <c r="A62" s="344" t="s">
        <v>862</v>
      </c>
      <c r="B62" s="10"/>
      <c r="C62" s="30" t="s">
        <v>102</v>
      </c>
      <c r="D62" s="50" t="s">
        <v>111</v>
      </c>
      <c r="E62" s="338">
        <v>6.9</v>
      </c>
      <c r="F62" s="53">
        <v>0.14299999999999999</v>
      </c>
      <c r="G62" s="46">
        <f t="shared" si="5"/>
        <v>0</v>
      </c>
      <c r="H62" s="56">
        <f t="shared" si="6"/>
        <v>0</v>
      </c>
      <c r="I62" s="29"/>
      <c r="J62" s="13"/>
      <c r="K62" s="30"/>
      <c r="L62" s="60"/>
      <c r="M62" s="31"/>
      <c r="N62" s="32"/>
      <c r="O62" s="54">
        <f t="shared" si="7"/>
        <v>0</v>
      </c>
      <c r="P62" s="58">
        <f t="shared" si="8"/>
        <v>0</v>
      </c>
      <c r="R62" s="166">
        <v>110</v>
      </c>
      <c r="S62" s="160">
        <f t="shared" si="4"/>
        <v>121</v>
      </c>
    </row>
    <row r="63" spans="1:19" ht="18" customHeight="1" x14ac:dyDescent="0.25">
      <c r="A63" s="29">
        <v>3933950</v>
      </c>
      <c r="B63" s="10"/>
      <c r="C63" s="30" t="s">
        <v>103</v>
      </c>
      <c r="D63" s="50" t="s">
        <v>111</v>
      </c>
      <c r="E63" s="338">
        <v>5.75</v>
      </c>
      <c r="F63" s="53">
        <v>0.25</v>
      </c>
      <c r="G63" s="46">
        <f t="shared" si="5"/>
        <v>0</v>
      </c>
      <c r="H63" s="56">
        <f t="shared" si="6"/>
        <v>0</v>
      </c>
      <c r="I63" s="29"/>
      <c r="J63" s="13"/>
      <c r="K63" s="30"/>
      <c r="L63" s="60"/>
      <c r="M63" s="31"/>
      <c r="N63" s="32"/>
      <c r="O63" s="54">
        <f t="shared" si="7"/>
        <v>0</v>
      </c>
      <c r="P63" s="58">
        <f t="shared" si="8"/>
        <v>0</v>
      </c>
      <c r="R63" s="166"/>
      <c r="S63" s="160"/>
    </row>
    <row r="64" spans="1:19" ht="18" customHeight="1" x14ac:dyDescent="0.25">
      <c r="A64" s="29"/>
      <c r="B64" s="13"/>
      <c r="C64" s="30"/>
      <c r="D64" s="50"/>
      <c r="E64" s="52"/>
      <c r="F64" s="53"/>
      <c r="G64" s="46">
        <f t="shared" si="5"/>
        <v>0</v>
      </c>
      <c r="H64" s="56">
        <f t="shared" si="6"/>
        <v>0</v>
      </c>
      <c r="I64" s="29"/>
      <c r="J64" s="13"/>
      <c r="K64" s="30"/>
      <c r="L64" s="60"/>
      <c r="M64" s="31"/>
      <c r="N64" s="32"/>
      <c r="O64" s="54">
        <f t="shared" si="7"/>
        <v>0</v>
      </c>
      <c r="P64" s="58">
        <f t="shared" si="8"/>
        <v>0</v>
      </c>
      <c r="R64" s="166"/>
      <c r="S64" s="160"/>
    </row>
    <row r="65" spans="1:19" ht="18" customHeight="1" x14ac:dyDescent="0.25">
      <c r="A65" s="29" t="s">
        <v>886</v>
      </c>
      <c r="B65" s="10"/>
      <c r="C65" s="30" t="s">
        <v>104</v>
      </c>
      <c r="D65" s="50" t="s">
        <v>111</v>
      </c>
      <c r="E65" s="338">
        <v>3.5</v>
      </c>
      <c r="F65" s="53">
        <v>0.13900000000000001</v>
      </c>
      <c r="G65" s="46">
        <f t="shared" si="5"/>
        <v>0</v>
      </c>
      <c r="H65" s="56">
        <f t="shared" si="6"/>
        <v>0</v>
      </c>
      <c r="I65" s="29"/>
      <c r="J65" s="13"/>
      <c r="K65" s="30"/>
      <c r="L65" s="60"/>
      <c r="M65" s="31"/>
      <c r="N65" s="32"/>
      <c r="O65" s="54">
        <f t="shared" si="7"/>
        <v>0</v>
      </c>
      <c r="P65" s="58">
        <f t="shared" si="8"/>
        <v>0</v>
      </c>
      <c r="R65" s="166">
        <v>100</v>
      </c>
      <c r="S65" s="160">
        <f t="shared" si="4"/>
        <v>110</v>
      </c>
    </row>
    <row r="66" spans="1:19" ht="18" customHeight="1" x14ac:dyDescent="0.25">
      <c r="A66" s="29" t="s">
        <v>887</v>
      </c>
      <c r="B66" s="10"/>
      <c r="C66" s="30" t="s">
        <v>105</v>
      </c>
      <c r="D66" s="50" t="s">
        <v>111</v>
      </c>
      <c r="E66" s="338">
        <v>3.5</v>
      </c>
      <c r="F66" s="53">
        <v>0.32400000000000001</v>
      </c>
      <c r="G66" s="46">
        <f t="shared" si="5"/>
        <v>0</v>
      </c>
      <c r="H66" s="56">
        <f t="shared" si="6"/>
        <v>0</v>
      </c>
      <c r="I66" s="29"/>
      <c r="J66" s="13"/>
      <c r="K66" s="30"/>
      <c r="L66" s="60"/>
      <c r="M66" s="31"/>
      <c r="N66" s="32"/>
      <c r="O66" s="54">
        <f t="shared" si="7"/>
        <v>0</v>
      </c>
      <c r="P66" s="58">
        <f t="shared" si="8"/>
        <v>0</v>
      </c>
      <c r="R66" s="166">
        <v>95</v>
      </c>
      <c r="S66" s="160">
        <f t="shared" si="4"/>
        <v>105</v>
      </c>
    </row>
    <row r="67" spans="1:19" ht="18" customHeight="1" x14ac:dyDescent="0.25">
      <c r="A67" s="29" t="s">
        <v>880</v>
      </c>
      <c r="B67" s="10"/>
      <c r="C67" s="30" t="s">
        <v>106</v>
      </c>
      <c r="D67" s="50" t="s">
        <v>111</v>
      </c>
      <c r="E67" s="338">
        <v>3.5</v>
      </c>
      <c r="F67" s="53">
        <v>0.17299999999999999</v>
      </c>
      <c r="G67" s="46">
        <f t="shared" si="5"/>
        <v>0</v>
      </c>
      <c r="H67" s="56">
        <f t="shared" si="6"/>
        <v>0</v>
      </c>
      <c r="I67" s="29"/>
      <c r="J67" s="13"/>
      <c r="K67" s="30"/>
      <c r="L67" s="60"/>
      <c r="M67" s="31"/>
      <c r="N67" s="32"/>
      <c r="O67" s="54">
        <f t="shared" si="7"/>
        <v>0</v>
      </c>
      <c r="P67" s="58">
        <f t="shared" si="8"/>
        <v>0</v>
      </c>
      <c r="R67" s="166">
        <v>100</v>
      </c>
      <c r="S67" s="160">
        <f t="shared" si="4"/>
        <v>110</v>
      </c>
    </row>
    <row r="68" spans="1:19" ht="18" customHeight="1" x14ac:dyDescent="0.25">
      <c r="A68" s="29" t="s">
        <v>888</v>
      </c>
      <c r="B68" s="10"/>
      <c r="C68" s="30" t="s">
        <v>107</v>
      </c>
      <c r="D68" s="50" t="s">
        <v>111</v>
      </c>
      <c r="E68" s="338">
        <v>3.5</v>
      </c>
      <c r="F68" s="53">
        <v>0.193</v>
      </c>
      <c r="G68" s="46">
        <f t="shared" si="5"/>
        <v>0</v>
      </c>
      <c r="H68" s="56">
        <f t="shared" si="6"/>
        <v>0</v>
      </c>
      <c r="I68" s="29"/>
      <c r="J68" s="13"/>
      <c r="K68" s="30"/>
      <c r="L68" s="60"/>
      <c r="M68" s="31"/>
      <c r="N68" s="32"/>
      <c r="O68" s="54">
        <f t="shared" si="7"/>
        <v>0</v>
      </c>
      <c r="P68" s="58">
        <f t="shared" si="8"/>
        <v>0</v>
      </c>
      <c r="R68" s="166">
        <v>100</v>
      </c>
      <c r="S68" s="160">
        <f t="shared" si="4"/>
        <v>110</v>
      </c>
    </row>
    <row r="69" spans="1:19" ht="18" customHeight="1" x14ac:dyDescent="0.25">
      <c r="A69" s="29" t="s">
        <v>889</v>
      </c>
      <c r="B69" s="10"/>
      <c r="C69" s="30" t="s">
        <v>108</v>
      </c>
      <c r="D69" s="50" t="s">
        <v>111</v>
      </c>
      <c r="E69" s="338">
        <v>3.5</v>
      </c>
      <c r="F69" s="53">
        <v>0.20899999999999999</v>
      </c>
      <c r="G69" s="46">
        <f t="shared" si="5"/>
        <v>0</v>
      </c>
      <c r="H69" s="56">
        <f t="shared" si="6"/>
        <v>0</v>
      </c>
      <c r="I69" s="29"/>
      <c r="J69" s="13"/>
      <c r="K69" s="30"/>
      <c r="L69" s="60"/>
      <c r="M69" s="31"/>
      <c r="N69" s="32"/>
      <c r="O69" s="54">
        <f t="shared" si="7"/>
        <v>0</v>
      </c>
      <c r="P69" s="58">
        <f t="shared" si="8"/>
        <v>0</v>
      </c>
      <c r="R69" s="166">
        <v>200</v>
      </c>
      <c r="S69" s="160">
        <f t="shared" si="4"/>
        <v>220</v>
      </c>
    </row>
    <row r="70" spans="1:19" ht="18" customHeight="1" x14ac:dyDescent="0.25">
      <c r="A70" s="29" t="s">
        <v>883</v>
      </c>
      <c r="B70" s="10"/>
      <c r="C70" s="30" t="s">
        <v>109</v>
      </c>
      <c r="D70" s="50" t="s">
        <v>111</v>
      </c>
      <c r="E70" s="338">
        <v>3.5</v>
      </c>
      <c r="F70" s="53">
        <v>0.221</v>
      </c>
      <c r="G70" s="46">
        <f t="shared" si="0"/>
        <v>0</v>
      </c>
      <c r="H70" s="56">
        <f t="shared" si="1"/>
        <v>0</v>
      </c>
      <c r="I70" s="29"/>
      <c r="J70" s="13"/>
      <c r="K70" s="30"/>
      <c r="L70" s="60"/>
      <c r="M70" s="31"/>
      <c r="N70" s="32"/>
      <c r="O70" s="54">
        <f t="shared" si="2"/>
        <v>0</v>
      </c>
      <c r="P70" s="58">
        <f t="shared" si="3"/>
        <v>0</v>
      </c>
      <c r="R70" s="166">
        <v>200</v>
      </c>
      <c r="S70" s="160">
        <f t="shared" si="4"/>
        <v>220</v>
      </c>
    </row>
    <row r="71" spans="1:19" ht="18" customHeight="1" x14ac:dyDescent="0.25">
      <c r="A71" s="29" t="s">
        <v>890</v>
      </c>
      <c r="B71" s="10"/>
      <c r="C71" s="30" t="s">
        <v>110</v>
      </c>
      <c r="D71" s="50" t="s">
        <v>111</v>
      </c>
      <c r="E71" s="338">
        <v>3.5</v>
      </c>
      <c r="F71" s="53">
        <v>0.22</v>
      </c>
      <c r="G71" s="46">
        <f t="shared" si="0"/>
        <v>0</v>
      </c>
      <c r="H71" s="56">
        <f t="shared" si="1"/>
        <v>0</v>
      </c>
      <c r="I71" s="29"/>
      <c r="J71" s="13"/>
      <c r="K71" s="30"/>
      <c r="L71" s="60"/>
      <c r="M71" s="31"/>
      <c r="N71" s="32"/>
      <c r="O71" s="54">
        <f t="shared" si="2"/>
        <v>0</v>
      </c>
      <c r="P71" s="58">
        <f t="shared" si="3"/>
        <v>0</v>
      </c>
      <c r="R71" s="166">
        <v>200</v>
      </c>
      <c r="S71" s="160">
        <f t="shared" si="4"/>
        <v>220</v>
      </c>
    </row>
    <row r="72" spans="1:19" ht="18" customHeight="1" x14ac:dyDescent="0.25">
      <c r="A72" s="29"/>
      <c r="B72" s="13"/>
      <c r="C72" s="30"/>
      <c r="D72" s="50"/>
      <c r="E72" s="52"/>
      <c r="F72" s="53"/>
      <c r="G72" s="46">
        <f t="shared" si="0"/>
        <v>0</v>
      </c>
      <c r="H72" s="56">
        <f t="shared" si="1"/>
        <v>0</v>
      </c>
      <c r="I72" s="29"/>
      <c r="J72" s="13"/>
      <c r="K72" s="30"/>
      <c r="L72" s="60"/>
      <c r="M72" s="31"/>
      <c r="N72" s="32"/>
      <c r="O72" s="54">
        <f t="shared" si="2"/>
        <v>0</v>
      </c>
      <c r="P72" s="58">
        <f t="shared" si="3"/>
        <v>0</v>
      </c>
      <c r="R72" s="166"/>
      <c r="S72" s="160">
        <f t="shared" si="4"/>
        <v>0</v>
      </c>
    </row>
    <row r="73" spans="1:19" ht="18" customHeight="1" x14ac:dyDescent="0.25">
      <c r="A73" s="29"/>
      <c r="B73" s="13"/>
      <c r="C73" s="30"/>
      <c r="D73" s="50"/>
      <c r="E73" s="52"/>
      <c r="F73" s="53"/>
      <c r="G73" s="46">
        <f t="shared" si="0"/>
        <v>0</v>
      </c>
      <c r="H73" s="56">
        <f t="shared" si="1"/>
        <v>0</v>
      </c>
      <c r="I73" s="29"/>
      <c r="J73" s="13"/>
      <c r="K73" s="30"/>
      <c r="L73" s="60"/>
      <c r="M73" s="31"/>
      <c r="N73" s="32"/>
      <c r="O73" s="54">
        <f t="shared" si="2"/>
        <v>0</v>
      </c>
      <c r="P73" s="58">
        <f t="shared" si="3"/>
        <v>0</v>
      </c>
      <c r="R73" s="166"/>
      <c r="S73" s="160">
        <f t="shared" si="4"/>
        <v>0</v>
      </c>
    </row>
    <row r="74" spans="1:19" ht="18" customHeight="1" x14ac:dyDescent="0.25">
      <c r="A74" s="29"/>
      <c r="B74" s="13"/>
      <c r="C74" s="30"/>
      <c r="D74" s="50"/>
      <c r="E74" s="52"/>
      <c r="F74" s="53"/>
      <c r="G74" s="46">
        <f t="shared" si="0"/>
        <v>0</v>
      </c>
      <c r="H74" s="56">
        <f t="shared" si="1"/>
        <v>0</v>
      </c>
      <c r="I74" s="29"/>
      <c r="J74" s="13"/>
      <c r="K74" s="30"/>
      <c r="L74" s="60"/>
      <c r="M74" s="31"/>
      <c r="N74" s="32"/>
      <c r="O74" s="54">
        <f t="shared" si="2"/>
        <v>0</v>
      </c>
      <c r="P74" s="58">
        <f t="shared" si="3"/>
        <v>0</v>
      </c>
      <c r="R74" s="166"/>
      <c r="S74" s="160">
        <f t="shared" si="4"/>
        <v>0</v>
      </c>
    </row>
    <row r="75" spans="1:19" x14ac:dyDescent="0.25">
      <c r="G75" s="1">
        <f>SUM(G19:G74)</f>
        <v>0</v>
      </c>
      <c r="H75" s="57">
        <f>SUM(H19:H74)</f>
        <v>0</v>
      </c>
      <c r="O75" s="55">
        <f>SUM(O19:O74)</f>
        <v>0</v>
      </c>
      <c r="P75" s="59">
        <f>SUM(P19:P74)</f>
        <v>0</v>
      </c>
    </row>
  </sheetData>
  <sheetProtection algorithmName="SHA-512" hashValue="m173hLqMRsqexZ9PH6JzXzHWKvaVPSrCkTCMzNWjIXPihlvXJf7BdSyVSQRRTBIGvYaHl7pPgVJarWP4MLRPig==" saltValue="GsjMfQyy0hT1GTxrjpgYfQ==" spinCount="100000" sheet="1" selectLockedCells="1"/>
  <mergeCells count="103">
    <mergeCell ref="U22:U23"/>
    <mergeCell ref="V22:V23"/>
    <mergeCell ref="S56:S57"/>
    <mergeCell ref="E35:E36"/>
    <mergeCell ref="E42:E43"/>
    <mergeCell ref="E54:E55"/>
    <mergeCell ref="E56:E57"/>
    <mergeCell ref="S51:S52"/>
    <mergeCell ref="S42:S43"/>
    <mergeCell ref="S35:S36"/>
    <mergeCell ref="S54:S55"/>
    <mergeCell ref="R56:R57"/>
    <mergeCell ref="E51:E52"/>
    <mergeCell ref="R35:R36"/>
    <mergeCell ref="R42:R43"/>
    <mergeCell ref="R51:R52"/>
    <mergeCell ref="R54:R55"/>
    <mergeCell ref="F56:F57"/>
    <mergeCell ref="G56:G57"/>
    <mergeCell ref="H56:H57"/>
    <mergeCell ref="O22:O25"/>
    <mergeCell ref="P22:P25"/>
    <mergeCell ref="G51:G52"/>
    <mergeCell ref="H51:H52"/>
    <mergeCell ref="K16:N16"/>
    <mergeCell ref="K17:N17"/>
    <mergeCell ref="L12:N13"/>
    <mergeCell ref="L14:N15"/>
    <mergeCell ref="K12:K13"/>
    <mergeCell ref="K14:K15"/>
    <mergeCell ref="F54:F55"/>
    <mergeCell ref="G54:G55"/>
    <mergeCell ref="H54:H55"/>
    <mergeCell ref="H42:H43"/>
    <mergeCell ref="A19:F21"/>
    <mergeCell ref="A16:B17"/>
    <mergeCell ref="C16:C17"/>
    <mergeCell ref="D16:E17"/>
    <mergeCell ref="F16:J17"/>
    <mergeCell ref="I19:N21"/>
    <mergeCell ref="A14:C14"/>
    <mergeCell ref="B15:C15"/>
    <mergeCell ref="F51:F52"/>
    <mergeCell ref="B35:B36"/>
    <mergeCell ref="C54:C55"/>
    <mergeCell ref="A56:A57"/>
    <mergeCell ref="B56:B57"/>
    <mergeCell ref="C56:C57"/>
    <mergeCell ref="D56:D57"/>
    <mergeCell ref="A54:A55"/>
    <mergeCell ref="B54:B55"/>
    <mergeCell ref="D54:D55"/>
    <mergeCell ref="C51:C52"/>
    <mergeCell ref="A51:A52"/>
    <mergeCell ref="B51:B52"/>
    <mergeCell ref="D51:D52"/>
    <mergeCell ref="L6:N7"/>
    <mergeCell ref="L8:N9"/>
    <mergeCell ref="L10:N10"/>
    <mergeCell ref="L11:N11"/>
    <mergeCell ref="D6:J15"/>
    <mergeCell ref="A10:C11"/>
    <mergeCell ref="A1:C3"/>
    <mergeCell ref="D1:K1"/>
    <mergeCell ref="D2:K2"/>
    <mergeCell ref="D3:K3"/>
    <mergeCell ref="A8:C8"/>
    <mergeCell ref="B9:C9"/>
    <mergeCell ref="D4:J5"/>
    <mergeCell ref="A4:C5"/>
    <mergeCell ref="K6:K7"/>
    <mergeCell ref="A6:C6"/>
    <mergeCell ref="A7:C7"/>
    <mergeCell ref="K8:K9"/>
    <mergeCell ref="K4:K5"/>
    <mergeCell ref="A12:C12"/>
    <mergeCell ref="A13:C13"/>
    <mergeCell ref="L1:N3"/>
    <mergeCell ref="L4:N5"/>
    <mergeCell ref="O32:O34"/>
    <mergeCell ref="P32:P34"/>
    <mergeCell ref="O26:O28"/>
    <mergeCell ref="P26:P28"/>
    <mergeCell ref="O29:O31"/>
    <mergeCell ref="P29:P31"/>
    <mergeCell ref="A49:A50"/>
    <mergeCell ref="B49:B50"/>
    <mergeCell ref="C49:C50"/>
    <mergeCell ref="D49:D50"/>
    <mergeCell ref="E49:E50"/>
    <mergeCell ref="F49:F50"/>
    <mergeCell ref="F35:F36"/>
    <mergeCell ref="G35:G36"/>
    <mergeCell ref="H35:H36"/>
    <mergeCell ref="F42:F43"/>
    <mergeCell ref="G42:G43"/>
    <mergeCell ref="A35:A36"/>
    <mergeCell ref="D35:D36"/>
    <mergeCell ref="C42:C43"/>
    <mergeCell ref="A42:A43"/>
    <mergeCell ref="B42:B43"/>
    <mergeCell ref="D42:D43"/>
    <mergeCell ref="C35:C36"/>
  </mergeCells>
  <phoneticPr fontId="20" type="noConversion"/>
  <pageMargins left="0.75" right="0.125" top="0.5" bottom="0.5" header="0.5" footer="0.25"/>
  <pageSetup scale="52" fitToHeight="0" orientation="portrait" horizontalDpi="300" verticalDpi="300" r:id="rId1"/>
  <headerFooter alignWithMargins="0">
    <oddFooter>&amp;L&amp;"Arial,Bold"&amp;9RDF - Frames-Sticks
Last Revised: February 2025&amp;C&amp;"Arial,Bold"&amp;9THIS ORDER IS SUBJECT TO THE TERMS AND CONDITIONS
AS OUTLINED IN THE CONDITIONS OF SALE.&amp;R&amp;"Arial,Bold"&amp;9PRINTED IN USA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V82"/>
  <sheetViews>
    <sheetView showGridLines="0" topLeftCell="A9" zoomScale="70" zoomScaleNormal="70" workbookViewId="0">
      <selection activeCell="J26" sqref="J26:J27"/>
    </sheetView>
  </sheetViews>
  <sheetFormatPr defaultRowHeight="15.75" x14ac:dyDescent="0.25"/>
  <cols>
    <col min="1" max="1" width="18.625" customWidth="1"/>
    <col min="3" max="3" width="27" customWidth="1"/>
    <col min="4" max="4" width="10.625" customWidth="1"/>
    <col min="7" max="8" width="12.625" hidden="1" customWidth="1"/>
    <col min="9" max="9" width="18.625" customWidth="1"/>
    <col min="11" max="11" width="25.625" customWidth="1"/>
    <col min="12" max="12" width="10.625" customWidth="1"/>
    <col min="15" max="16" width="12.625" hidden="1" customWidth="1"/>
    <col min="18" max="22" width="0" hidden="1" customWidth="1"/>
  </cols>
  <sheetData>
    <row r="1" spans="1:14" ht="15" customHeight="1" x14ac:dyDescent="0.25">
      <c r="A1" s="692" t="s">
        <v>112</v>
      </c>
      <c r="B1" s="693"/>
      <c r="C1" s="694"/>
      <c r="D1" s="442" t="s">
        <v>256</v>
      </c>
      <c r="E1" s="443"/>
      <c r="F1" s="443"/>
      <c r="G1" s="443"/>
      <c r="H1" s="443"/>
      <c r="I1" s="443"/>
      <c r="J1" s="443"/>
      <c r="K1" s="444"/>
      <c r="L1" s="445" t="s">
        <v>238</v>
      </c>
      <c r="M1" s="701"/>
      <c r="N1" s="446"/>
    </row>
    <row r="2" spans="1:14" ht="15" customHeight="1" x14ac:dyDescent="0.25">
      <c r="A2" s="695"/>
      <c r="B2" s="696"/>
      <c r="C2" s="697"/>
      <c r="D2" s="451" t="s">
        <v>21</v>
      </c>
      <c r="E2" s="452"/>
      <c r="F2" s="452"/>
      <c r="G2" s="452"/>
      <c r="H2" s="452"/>
      <c r="I2" s="452"/>
      <c r="J2" s="452"/>
      <c r="K2" s="453"/>
      <c r="L2" s="447"/>
      <c r="M2" s="702"/>
      <c r="N2" s="448"/>
    </row>
    <row r="3" spans="1:14" ht="15" customHeight="1" thickBot="1" x14ac:dyDescent="0.3">
      <c r="A3" s="698"/>
      <c r="B3" s="699"/>
      <c r="C3" s="700"/>
      <c r="D3" s="636" t="s">
        <v>242</v>
      </c>
      <c r="E3" s="637"/>
      <c r="F3" s="637"/>
      <c r="G3" s="637"/>
      <c r="H3" s="637"/>
      <c r="I3" s="637"/>
      <c r="J3" s="637"/>
      <c r="K3" s="638"/>
      <c r="L3" s="449"/>
      <c r="M3" s="703"/>
      <c r="N3" s="450"/>
    </row>
    <row r="4" spans="1:14" ht="15" customHeight="1" x14ac:dyDescent="0.25">
      <c r="A4" s="386" t="s">
        <v>176</v>
      </c>
      <c r="B4" s="387"/>
      <c r="C4" s="388"/>
      <c r="D4" s="392" t="s">
        <v>18</v>
      </c>
      <c r="E4" s="393"/>
      <c r="F4" s="393"/>
      <c r="G4" s="393"/>
      <c r="H4" s="393"/>
      <c r="I4" s="393"/>
      <c r="J4" s="394"/>
      <c r="K4" s="415" t="s">
        <v>22</v>
      </c>
      <c r="L4" s="421" t="str">
        <f>'Summary Sheet'!K4</f>
        <v>CHUCK WAGON</v>
      </c>
      <c r="M4" s="620"/>
      <c r="N4" s="422"/>
    </row>
    <row r="5" spans="1:14" ht="15" customHeight="1" thickBot="1" x14ac:dyDescent="0.3">
      <c r="A5" s="389"/>
      <c r="B5" s="390"/>
      <c r="C5" s="391"/>
      <c r="D5" s="395"/>
      <c r="E5" s="396"/>
      <c r="F5" s="396"/>
      <c r="G5" s="396"/>
      <c r="H5" s="396"/>
      <c r="I5" s="396"/>
      <c r="J5" s="397"/>
      <c r="K5" s="416"/>
      <c r="L5" s="423"/>
      <c r="M5" s="621"/>
      <c r="N5" s="424"/>
    </row>
    <row r="6" spans="1:14" ht="18" customHeight="1" x14ac:dyDescent="0.25">
      <c r="A6" s="412" t="str">
        <f>'Summary Sheet'!A6:C6</f>
        <v>ABC COMPANY</v>
      </c>
      <c r="B6" s="413"/>
      <c r="C6" s="414"/>
      <c r="D6" s="403" t="str">
        <f>'Summary Sheet'!D6:I15</f>
        <v>TYPE ANY SPECIAL INSTRUCTIONS IN THIS BOX.</v>
      </c>
      <c r="E6" s="404"/>
      <c r="F6" s="404"/>
      <c r="G6" s="404"/>
      <c r="H6" s="404"/>
      <c r="I6" s="404"/>
      <c r="J6" s="405"/>
      <c r="K6" s="415" t="s">
        <v>23</v>
      </c>
      <c r="L6" s="421" t="str">
        <f>'Summary Sheet'!K6</f>
        <v>(123) 456-7890</v>
      </c>
      <c r="M6" s="620"/>
      <c r="N6" s="422"/>
    </row>
    <row r="7" spans="1:14" ht="18" customHeight="1" thickBot="1" x14ac:dyDescent="0.3">
      <c r="A7" s="398" t="str">
        <f>'Summary Sheet'!A7:C7</f>
        <v>123 ACTION AVE</v>
      </c>
      <c r="B7" s="399"/>
      <c r="C7" s="400"/>
      <c r="D7" s="406"/>
      <c r="E7" s="407"/>
      <c r="F7" s="407"/>
      <c r="G7" s="407"/>
      <c r="H7" s="407"/>
      <c r="I7" s="407"/>
      <c r="J7" s="408"/>
      <c r="K7" s="416"/>
      <c r="L7" s="423"/>
      <c r="M7" s="621"/>
      <c r="N7" s="424"/>
    </row>
    <row r="8" spans="1:14" ht="18" customHeight="1" x14ac:dyDescent="0.25">
      <c r="A8" s="398" t="str">
        <f>'Summary Sheet'!A8:C8</f>
        <v>MCKENZIE, TN 38201</v>
      </c>
      <c r="B8" s="399"/>
      <c r="C8" s="400"/>
      <c r="D8" s="406"/>
      <c r="E8" s="407"/>
      <c r="F8" s="407"/>
      <c r="G8" s="407"/>
      <c r="H8" s="407"/>
      <c r="I8" s="407"/>
      <c r="J8" s="408"/>
      <c r="K8" s="425" t="s">
        <v>24</v>
      </c>
      <c r="L8" s="429">
        <f>'Summary Sheet'!K8</f>
        <v>36892</v>
      </c>
      <c r="M8" s="622"/>
      <c r="N8" s="430"/>
    </row>
    <row r="9" spans="1:14" ht="18" customHeight="1" thickBot="1" x14ac:dyDescent="0.3">
      <c r="A9" s="33" t="s">
        <v>17</v>
      </c>
      <c r="B9" s="401" t="str">
        <f>'Summary Sheet'!B9:C9</f>
        <v>CHUCK WAGON</v>
      </c>
      <c r="C9" s="402"/>
      <c r="D9" s="406"/>
      <c r="E9" s="407"/>
      <c r="F9" s="407"/>
      <c r="G9" s="407"/>
      <c r="H9" s="407"/>
      <c r="I9" s="407"/>
      <c r="J9" s="408"/>
      <c r="K9" s="426"/>
      <c r="L9" s="431"/>
      <c r="M9" s="623"/>
      <c r="N9" s="432"/>
    </row>
    <row r="10" spans="1:14" ht="15" customHeight="1" x14ac:dyDescent="0.25">
      <c r="A10" s="386" t="s">
        <v>16</v>
      </c>
      <c r="B10" s="387"/>
      <c r="C10" s="388"/>
      <c r="D10" s="406"/>
      <c r="E10" s="407"/>
      <c r="F10" s="407"/>
      <c r="G10" s="407"/>
      <c r="H10" s="407"/>
      <c r="I10" s="407"/>
      <c r="J10" s="408"/>
      <c r="K10" s="64" t="s">
        <v>27</v>
      </c>
      <c r="L10" s="417" t="s">
        <v>9</v>
      </c>
      <c r="M10" s="624"/>
      <c r="N10" s="418"/>
    </row>
    <row r="11" spans="1:14" ht="15" customHeight="1" thickBot="1" x14ac:dyDescent="0.3">
      <c r="A11" s="389"/>
      <c r="B11" s="390"/>
      <c r="C11" s="391"/>
      <c r="D11" s="406"/>
      <c r="E11" s="407"/>
      <c r="F11" s="407"/>
      <c r="G11" s="407"/>
      <c r="H11" s="407"/>
      <c r="I11" s="407"/>
      <c r="J11" s="408"/>
      <c r="K11" s="66">
        <f>'Summary Sheet'!J11</f>
        <v>0.78900000000000003</v>
      </c>
      <c r="L11" s="704">
        <f>H81+P81</f>
        <v>0</v>
      </c>
      <c r="M11" s="705"/>
      <c r="N11" s="706"/>
    </row>
    <row r="12" spans="1:14" ht="18" customHeight="1" x14ac:dyDescent="0.25">
      <c r="A12" s="412" t="str">
        <f>'Summary Sheet'!A12:C12</f>
        <v>ABC COMPANY</v>
      </c>
      <c r="B12" s="413"/>
      <c r="C12" s="414"/>
      <c r="D12" s="406"/>
      <c r="E12" s="407"/>
      <c r="F12" s="407"/>
      <c r="G12" s="407"/>
      <c r="H12" s="407"/>
      <c r="I12" s="407"/>
      <c r="J12" s="408"/>
      <c r="K12" s="650" t="s">
        <v>26</v>
      </c>
      <c r="L12" s="371">
        <f>L14*K11</f>
        <v>0</v>
      </c>
      <c r="M12" s="648"/>
      <c r="N12" s="372"/>
    </row>
    <row r="13" spans="1:14" ht="18" customHeight="1" thickBot="1" x14ac:dyDescent="0.3">
      <c r="A13" s="398" t="str">
        <f>'Summary Sheet'!A13:C13</f>
        <v>123 ACTION AVE</v>
      </c>
      <c r="B13" s="399"/>
      <c r="C13" s="400"/>
      <c r="D13" s="406"/>
      <c r="E13" s="407"/>
      <c r="F13" s="407"/>
      <c r="G13" s="407"/>
      <c r="H13" s="407"/>
      <c r="I13" s="407"/>
      <c r="J13" s="408"/>
      <c r="K13" s="651"/>
      <c r="L13" s="373"/>
      <c r="M13" s="649"/>
      <c r="N13" s="374"/>
    </row>
    <row r="14" spans="1:14" ht="18" customHeight="1" x14ac:dyDescent="0.25">
      <c r="A14" s="398" t="str">
        <f>'Summary Sheet'!A14:C14</f>
        <v>MCKENZIE, TN 38201</v>
      </c>
      <c r="B14" s="399"/>
      <c r="C14" s="400"/>
      <c r="D14" s="406"/>
      <c r="E14" s="407"/>
      <c r="F14" s="407"/>
      <c r="G14" s="407"/>
      <c r="H14" s="407"/>
      <c r="I14" s="407"/>
      <c r="J14" s="408"/>
      <c r="K14" s="650" t="s">
        <v>178</v>
      </c>
      <c r="L14" s="371">
        <f>G81+O81</f>
        <v>0</v>
      </c>
      <c r="M14" s="648"/>
      <c r="N14" s="372"/>
    </row>
    <row r="15" spans="1:14" ht="18" customHeight="1" thickBot="1" x14ac:dyDescent="0.3">
      <c r="A15" s="33" t="s">
        <v>17</v>
      </c>
      <c r="B15" s="401" t="str">
        <f>'Summary Sheet'!B15:C15</f>
        <v>CHUCK WAGON</v>
      </c>
      <c r="C15" s="402"/>
      <c r="D15" s="409"/>
      <c r="E15" s="410"/>
      <c r="F15" s="410"/>
      <c r="G15" s="410"/>
      <c r="H15" s="410"/>
      <c r="I15" s="410"/>
      <c r="J15" s="411"/>
      <c r="K15" s="651"/>
      <c r="L15" s="373"/>
      <c r="M15" s="649"/>
      <c r="N15" s="374"/>
    </row>
    <row r="16" spans="1:14" ht="15" customHeight="1" x14ac:dyDescent="0.25">
      <c r="A16" s="376" t="s">
        <v>10</v>
      </c>
      <c r="B16" s="377"/>
      <c r="C16" s="380">
        <f>'Summary Sheet'!C16:C17</f>
        <v>12345</v>
      </c>
      <c r="D16" s="376" t="s">
        <v>11</v>
      </c>
      <c r="E16" s="377"/>
      <c r="F16" s="653">
        <f>'Summary Sheet'!H16</f>
        <v>12345</v>
      </c>
      <c r="G16" s="382"/>
      <c r="H16" s="382"/>
      <c r="I16" s="382"/>
      <c r="J16" s="383"/>
      <c r="K16" s="363" t="s">
        <v>12</v>
      </c>
      <c r="L16" s="364"/>
      <c r="M16" s="364"/>
      <c r="N16" s="365"/>
    </row>
    <row r="17" spans="1:22" ht="15" customHeight="1" thickBot="1" x14ac:dyDescent="0.3">
      <c r="A17" s="378"/>
      <c r="B17" s="379"/>
      <c r="C17" s="381"/>
      <c r="D17" s="378"/>
      <c r="E17" s="379"/>
      <c r="F17" s="654"/>
      <c r="G17" s="384"/>
      <c r="H17" s="384"/>
      <c r="I17" s="384"/>
      <c r="J17" s="385"/>
      <c r="K17" s="492" t="str">
        <f>'Summary Sheet'!J17</f>
        <v>12345-ABCDEFG</v>
      </c>
      <c r="L17" s="493"/>
      <c r="M17" s="493"/>
      <c r="N17" s="494"/>
    </row>
    <row r="18" spans="1:22" ht="15" customHeight="1" x14ac:dyDescent="0.25">
      <c r="A18" s="36" t="s">
        <v>0</v>
      </c>
      <c r="B18" s="37" t="s">
        <v>1</v>
      </c>
      <c r="C18" s="37" t="s">
        <v>2</v>
      </c>
      <c r="D18" s="37" t="s">
        <v>79</v>
      </c>
      <c r="E18" s="67" t="s">
        <v>3</v>
      </c>
      <c r="F18" s="38" t="s">
        <v>4</v>
      </c>
      <c r="G18" s="39" t="s">
        <v>8</v>
      </c>
      <c r="H18" s="39" t="s">
        <v>4</v>
      </c>
      <c r="I18" s="68" t="s">
        <v>0</v>
      </c>
      <c r="J18" s="37" t="s">
        <v>1</v>
      </c>
      <c r="K18" s="37" t="s">
        <v>2</v>
      </c>
      <c r="L18" s="37" t="s">
        <v>79</v>
      </c>
      <c r="M18" s="37" t="s">
        <v>3</v>
      </c>
      <c r="N18" s="38" t="s">
        <v>4</v>
      </c>
      <c r="O18" s="23" t="s">
        <v>8</v>
      </c>
      <c r="P18" s="23" t="s">
        <v>4</v>
      </c>
    </row>
    <row r="19" spans="1:22" ht="15" customHeight="1" x14ac:dyDescent="0.25">
      <c r="A19" s="523" t="s">
        <v>114</v>
      </c>
      <c r="B19" s="524"/>
      <c r="C19" s="524"/>
      <c r="D19" s="524"/>
      <c r="E19" s="524"/>
      <c r="F19" s="525"/>
      <c r="G19" s="46">
        <f t="shared" ref="G19:G27" si="0">E19*B19</f>
        <v>0</v>
      </c>
      <c r="H19" s="345">
        <f t="shared" ref="H19:H27" si="1">F19*B19</f>
        <v>0</v>
      </c>
      <c r="I19" s="523" t="s">
        <v>135</v>
      </c>
      <c r="J19" s="524"/>
      <c r="K19" s="524"/>
      <c r="L19" s="524"/>
      <c r="M19" s="524"/>
      <c r="N19" s="525"/>
      <c r="O19" s="7">
        <f>M19*J19</f>
        <v>0</v>
      </c>
      <c r="P19" s="347">
        <f>N19*J19</f>
        <v>0</v>
      </c>
    </row>
    <row r="20" spans="1:22" ht="15" customHeight="1" thickBot="1" x14ac:dyDescent="0.3">
      <c r="A20" s="529"/>
      <c r="B20" s="530"/>
      <c r="C20" s="530"/>
      <c r="D20" s="530"/>
      <c r="E20" s="530"/>
      <c r="F20" s="531"/>
      <c r="G20" s="46">
        <f t="shared" si="0"/>
        <v>0</v>
      </c>
      <c r="H20" s="345">
        <f t="shared" si="1"/>
        <v>0</v>
      </c>
      <c r="I20" s="529"/>
      <c r="J20" s="530"/>
      <c r="K20" s="530"/>
      <c r="L20" s="530"/>
      <c r="M20" s="530"/>
      <c r="N20" s="531"/>
      <c r="O20" s="7">
        <f>M20*J20</f>
        <v>0</v>
      </c>
      <c r="P20" s="347">
        <f>N20*J20</f>
        <v>0</v>
      </c>
      <c r="S20" s="156" t="s">
        <v>251</v>
      </c>
      <c r="V20" s="156" t="s">
        <v>251</v>
      </c>
    </row>
    <row r="21" spans="1:22" ht="15" customHeight="1" x14ac:dyDescent="0.25">
      <c r="A21" s="29">
        <v>3832074</v>
      </c>
      <c r="B21" s="6"/>
      <c r="C21" s="40" t="s">
        <v>115</v>
      </c>
      <c r="D21" s="50" t="s">
        <v>111</v>
      </c>
      <c r="E21" s="341">
        <v>13</v>
      </c>
      <c r="F21" s="295">
        <v>0.3</v>
      </c>
      <c r="G21" s="46">
        <f t="shared" si="0"/>
        <v>0</v>
      </c>
      <c r="H21" s="345">
        <f t="shared" si="1"/>
        <v>0</v>
      </c>
      <c r="I21" s="616">
        <v>3831015</v>
      </c>
      <c r="J21" s="618"/>
      <c r="K21" s="602" t="s">
        <v>136</v>
      </c>
      <c r="L21" s="669" t="s">
        <v>111</v>
      </c>
      <c r="M21" s="606">
        <v>27.58</v>
      </c>
      <c r="N21" s="667">
        <v>0.186</v>
      </c>
      <c r="O21" s="684">
        <f>M21*J21</f>
        <v>0</v>
      </c>
      <c r="P21" s="686">
        <f>N21*J21</f>
        <v>0</v>
      </c>
      <c r="R21" s="168">
        <v>27</v>
      </c>
      <c r="S21" s="158">
        <f>ROUND(R21*1.1,0)</f>
        <v>30</v>
      </c>
      <c r="U21" s="655">
        <v>146</v>
      </c>
      <c r="V21" s="657">
        <f>ROUND(U21*1.1,0)</f>
        <v>161</v>
      </c>
    </row>
    <row r="22" spans="1:22" ht="15" customHeight="1" x14ac:dyDescent="0.25">
      <c r="A22" s="29">
        <v>3832075</v>
      </c>
      <c r="B22" s="10"/>
      <c r="C22" s="40" t="s">
        <v>116</v>
      </c>
      <c r="D22" s="50" t="s">
        <v>111</v>
      </c>
      <c r="E22" s="341">
        <v>13</v>
      </c>
      <c r="F22" s="62">
        <v>0.32600000000000001</v>
      </c>
      <c r="G22" s="46">
        <f t="shared" si="0"/>
        <v>0</v>
      </c>
      <c r="H22" s="345">
        <f t="shared" si="1"/>
        <v>0</v>
      </c>
      <c r="I22" s="617"/>
      <c r="J22" s="619"/>
      <c r="K22" s="603"/>
      <c r="L22" s="670"/>
      <c r="M22" s="607"/>
      <c r="N22" s="668"/>
      <c r="O22" s="685"/>
      <c r="P22" s="687"/>
      <c r="R22" s="166">
        <v>27</v>
      </c>
      <c r="S22" s="160">
        <f t="shared" ref="S22:S80" si="2">ROUND(R22*1.1,0)</f>
        <v>30</v>
      </c>
      <c r="U22" s="656"/>
      <c r="V22" s="658"/>
    </row>
    <row r="23" spans="1:22" ht="15" customHeight="1" x14ac:dyDescent="0.25">
      <c r="A23" s="29">
        <v>3832076</v>
      </c>
      <c r="B23" s="10"/>
      <c r="C23" s="40" t="s">
        <v>117</v>
      </c>
      <c r="D23" s="50" t="s">
        <v>111</v>
      </c>
      <c r="E23" s="341">
        <v>13</v>
      </c>
      <c r="F23" s="62">
        <v>0.36499999999999999</v>
      </c>
      <c r="G23" s="46">
        <f t="shared" si="0"/>
        <v>0</v>
      </c>
      <c r="H23" s="345">
        <f t="shared" si="1"/>
        <v>0</v>
      </c>
      <c r="I23" s="29"/>
      <c r="J23" s="13"/>
      <c r="K23" s="40"/>
      <c r="L23" s="50"/>
      <c r="M23" s="322"/>
      <c r="N23" s="62"/>
      <c r="O23" s="7">
        <f>M23*J23</f>
        <v>0</v>
      </c>
      <c r="P23" s="347">
        <f>N23*J23</f>
        <v>0</v>
      </c>
      <c r="R23" s="166">
        <v>27</v>
      </c>
      <c r="S23" s="160">
        <f t="shared" si="2"/>
        <v>30</v>
      </c>
      <c r="U23" s="166">
        <v>49</v>
      </c>
      <c r="V23" s="160">
        <f>ROUND(U23*1.1,0)</f>
        <v>54</v>
      </c>
    </row>
    <row r="24" spans="1:22" ht="15" customHeight="1" x14ac:dyDescent="0.25">
      <c r="A24" s="29">
        <v>3832077</v>
      </c>
      <c r="B24" s="10"/>
      <c r="C24" s="40" t="s">
        <v>118</v>
      </c>
      <c r="D24" s="50" t="s">
        <v>111</v>
      </c>
      <c r="E24" s="341">
        <v>13</v>
      </c>
      <c r="F24" s="62">
        <v>0.443</v>
      </c>
      <c r="G24" s="46">
        <f t="shared" si="0"/>
        <v>0</v>
      </c>
      <c r="H24" s="345">
        <f t="shared" si="1"/>
        <v>0</v>
      </c>
      <c r="I24" s="29">
        <v>3830001</v>
      </c>
      <c r="J24" s="10"/>
      <c r="K24" s="40" t="s">
        <v>145</v>
      </c>
      <c r="L24" s="50" t="s">
        <v>111</v>
      </c>
      <c r="M24" s="322">
        <v>10.88</v>
      </c>
      <c r="N24" s="62">
        <v>0.16700000000000001</v>
      </c>
      <c r="O24" s="7">
        <f>M24*J24</f>
        <v>0</v>
      </c>
      <c r="P24" s="347">
        <f>N24*J24</f>
        <v>0</v>
      </c>
      <c r="R24" s="166">
        <v>27</v>
      </c>
      <c r="S24" s="160">
        <f t="shared" si="2"/>
        <v>30</v>
      </c>
      <c r="U24" s="166">
        <v>62</v>
      </c>
      <c r="V24" s="160">
        <f>ROUND(U24*1.1,0)</f>
        <v>68</v>
      </c>
    </row>
    <row r="25" spans="1:22" ht="15" customHeight="1" x14ac:dyDescent="0.25">
      <c r="A25" s="29">
        <v>3832064</v>
      </c>
      <c r="B25" s="10"/>
      <c r="C25" s="40" t="s">
        <v>119</v>
      </c>
      <c r="D25" s="50" t="s">
        <v>111</v>
      </c>
      <c r="E25" s="341">
        <v>13</v>
      </c>
      <c r="F25" s="62">
        <v>0.13300000000000001</v>
      </c>
      <c r="G25" s="46">
        <f t="shared" si="0"/>
        <v>0</v>
      </c>
      <c r="H25" s="345">
        <f t="shared" si="1"/>
        <v>0</v>
      </c>
      <c r="I25" s="29">
        <v>3831004</v>
      </c>
      <c r="J25" s="10"/>
      <c r="K25" s="40" t="s">
        <v>137</v>
      </c>
      <c r="L25" s="50" t="s">
        <v>111</v>
      </c>
      <c r="M25" s="322">
        <v>10.61</v>
      </c>
      <c r="N25" s="296">
        <v>0.11799999999999999</v>
      </c>
      <c r="O25" s="7">
        <f>M25*J25</f>
        <v>0</v>
      </c>
      <c r="P25" s="347">
        <f>N25*J25</f>
        <v>0</v>
      </c>
      <c r="R25" s="166">
        <v>44</v>
      </c>
      <c r="S25" s="160">
        <f t="shared" si="2"/>
        <v>48</v>
      </c>
      <c r="U25" s="169">
        <v>38</v>
      </c>
      <c r="V25" s="160">
        <f>ROUND(U25*1.1,0)</f>
        <v>42</v>
      </c>
    </row>
    <row r="26" spans="1:22" ht="15" customHeight="1" x14ac:dyDescent="0.25">
      <c r="A26" s="29">
        <v>3909837</v>
      </c>
      <c r="B26" s="10"/>
      <c r="C26" s="40" t="s">
        <v>872</v>
      </c>
      <c r="D26" s="50" t="s">
        <v>111</v>
      </c>
      <c r="E26" s="341">
        <v>41</v>
      </c>
      <c r="F26" s="62">
        <v>2.1</v>
      </c>
      <c r="G26" s="46">
        <f t="shared" si="0"/>
        <v>0</v>
      </c>
      <c r="H26" s="345">
        <f t="shared" si="1"/>
        <v>0</v>
      </c>
      <c r="I26" s="616">
        <v>3980301</v>
      </c>
      <c r="J26" s="688"/>
      <c r="K26" s="602" t="s">
        <v>825</v>
      </c>
      <c r="L26" s="669" t="s">
        <v>111</v>
      </c>
      <c r="M26" s="606">
        <v>17</v>
      </c>
      <c r="N26" s="690">
        <v>0.65100000000000002</v>
      </c>
      <c r="O26" s="684">
        <f>M26*J26</f>
        <v>0</v>
      </c>
      <c r="P26" s="686">
        <f>N26*J26</f>
        <v>0</v>
      </c>
      <c r="R26" s="166">
        <v>11</v>
      </c>
      <c r="S26" s="160">
        <f t="shared" si="2"/>
        <v>12</v>
      </c>
      <c r="U26" s="707">
        <v>160</v>
      </c>
      <c r="V26" s="658">
        <f>ROUND(U26*1.1,0)</f>
        <v>176</v>
      </c>
    </row>
    <row r="27" spans="1:22" ht="15" customHeight="1" x14ac:dyDescent="0.25">
      <c r="A27" s="29">
        <v>3833008</v>
      </c>
      <c r="B27" s="10"/>
      <c r="C27" s="40" t="s">
        <v>120</v>
      </c>
      <c r="D27" s="50" t="s">
        <v>111</v>
      </c>
      <c r="E27" s="341">
        <v>4.5999999999999996</v>
      </c>
      <c r="F27" s="62">
        <v>0.151</v>
      </c>
      <c r="G27" s="610">
        <f t="shared" si="0"/>
        <v>0</v>
      </c>
      <c r="H27" s="671">
        <f t="shared" si="1"/>
        <v>0</v>
      </c>
      <c r="I27" s="617"/>
      <c r="J27" s="689"/>
      <c r="K27" s="603"/>
      <c r="L27" s="670"/>
      <c r="M27" s="607"/>
      <c r="N27" s="691"/>
      <c r="O27" s="685"/>
      <c r="P27" s="687"/>
      <c r="R27" s="656">
        <v>18</v>
      </c>
      <c r="S27" s="658">
        <f t="shared" si="2"/>
        <v>20</v>
      </c>
      <c r="U27" s="707"/>
      <c r="V27" s="658"/>
    </row>
    <row r="28" spans="1:22" ht="15" customHeight="1" x14ac:dyDescent="0.25">
      <c r="A28" s="29">
        <v>3832022</v>
      </c>
      <c r="B28" s="10"/>
      <c r="C28" s="40" t="s">
        <v>873</v>
      </c>
      <c r="D28" s="50" t="s">
        <v>111</v>
      </c>
      <c r="E28" s="341">
        <v>30</v>
      </c>
      <c r="F28" s="62">
        <v>3</v>
      </c>
      <c r="G28" s="611"/>
      <c r="H28" s="672"/>
      <c r="I28" s="616">
        <v>3980300</v>
      </c>
      <c r="J28" s="688"/>
      <c r="K28" s="602" t="s">
        <v>824</v>
      </c>
      <c r="L28" s="669" t="s">
        <v>111</v>
      </c>
      <c r="M28" s="606">
        <v>37.130000000000003</v>
      </c>
      <c r="N28" s="667">
        <v>0.13</v>
      </c>
      <c r="O28" s="684">
        <f>M28*J28</f>
        <v>0</v>
      </c>
      <c r="P28" s="686">
        <f>N28*J28</f>
        <v>0</v>
      </c>
      <c r="R28" s="656"/>
      <c r="S28" s="658"/>
      <c r="U28" s="656">
        <v>105</v>
      </c>
      <c r="V28" s="658">
        <f>ROUND(U28*1.1,0)</f>
        <v>116</v>
      </c>
    </row>
    <row r="29" spans="1:22" ht="15" customHeight="1" x14ac:dyDescent="0.25">
      <c r="A29" s="29">
        <v>3842021</v>
      </c>
      <c r="B29" s="10"/>
      <c r="C29" s="40" t="s">
        <v>121</v>
      </c>
      <c r="D29" s="50" t="s">
        <v>111</v>
      </c>
      <c r="E29" s="341">
        <v>0.42</v>
      </c>
      <c r="F29" s="62">
        <v>4.0000000000000001E-3</v>
      </c>
      <c r="G29" s="46">
        <f t="shared" ref="G29:G42" si="3">E29*B29</f>
        <v>0</v>
      </c>
      <c r="H29" s="345">
        <f t="shared" ref="H29:H42" si="4">F29*B29</f>
        <v>0</v>
      </c>
      <c r="I29" s="617"/>
      <c r="J29" s="689"/>
      <c r="K29" s="603"/>
      <c r="L29" s="670"/>
      <c r="M29" s="607"/>
      <c r="N29" s="668"/>
      <c r="O29" s="685"/>
      <c r="P29" s="687"/>
      <c r="R29" s="166">
        <v>220</v>
      </c>
      <c r="S29" s="160">
        <f t="shared" si="2"/>
        <v>242</v>
      </c>
      <c r="U29" s="656"/>
      <c r="V29" s="658"/>
    </row>
    <row r="30" spans="1:22" ht="15" customHeight="1" x14ac:dyDescent="0.25">
      <c r="A30" s="29">
        <v>3904409</v>
      </c>
      <c r="B30" s="10"/>
      <c r="C30" s="40" t="s">
        <v>122</v>
      </c>
      <c r="D30" s="50" t="s">
        <v>111</v>
      </c>
      <c r="E30" s="341">
        <v>0.6</v>
      </c>
      <c r="F30" s="62">
        <v>1E-3</v>
      </c>
      <c r="G30" s="46">
        <f t="shared" si="3"/>
        <v>0</v>
      </c>
      <c r="H30" s="345">
        <f t="shared" si="4"/>
        <v>0</v>
      </c>
      <c r="I30" s="616">
        <v>3980219</v>
      </c>
      <c r="J30" s="688"/>
      <c r="K30" s="602" t="s">
        <v>826</v>
      </c>
      <c r="L30" s="669" t="s">
        <v>111</v>
      </c>
      <c r="M30" s="606">
        <v>10</v>
      </c>
      <c r="N30" s="667">
        <v>4.8000000000000001E-2</v>
      </c>
      <c r="O30" s="684">
        <f>M30*J30</f>
        <v>0</v>
      </c>
      <c r="P30" s="686">
        <f>N30*J30</f>
        <v>0</v>
      </c>
      <c r="R30" s="166">
        <v>11</v>
      </c>
      <c r="S30" s="160">
        <f t="shared" si="2"/>
        <v>12</v>
      </c>
      <c r="U30" s="656">
        <v>94</v>
      </c>
      <c r="V30" s="658">
        <f>ROUND(U30*1.1,0)</f>
        <v>103</v>
      </c>
    </row>
    <row r="31" spans="1:22" ht="15" customHeight="1" x14ac:dyDescent="0.25">
      <c r="A31" s="335">
        <v>3812101</v>
      </c>
      <c r="B31" s="10"/>
      <c r="C31" s="40" t="s">
        <v>123</v>
      </c>
      <c r="D31" s="50" t="s">
        <v>111</v>
      </c>
      <c r="E31" s="341">
        <v>0.59</v>
      </c>
      <c r="F31" s="62">
        <v>1E-3</v>
      </c>
      <c r="G31" s="46">
        <f t="shared" si="3"/>
        <v>0</v>
      </c>
      <c r="H31" s="345">
        <f>F31*B31</f>
        <v>0</v>
      </c>
      <c r="I31" s="617"/>
      <c r="J31" s="689"/>
      <c r="K31" s="603"/>
      <c r="L31" s="670"/>
      <c r="M31" s="607"/>
      <c r="N31" s="668"/>
      <c r="O31" s="685"/>
      <c r="P31" s="687"/>
      <c r="R31" s="166">
        <v>78</v>
      </c>
      <c r="S31" s="160">
        <f t="shared" si="2"/>
        <v>86</v>
      </c>
      <c r="U31" s="656"/>
      <c r="V31" s="658"/>
    </row>
    <row r="32" spans="1:22" ht="15" customHeight="1" x14ac:dyDescent="0.25">
      <c r="A32" s="29">
        <v>3832018</v>
      </c>
      <c r="B32" s="10"/>
      <c r="C32" s="40" t="s">
        <v>124</v>
      </c>
      <c r="D32" s="50" t="s">
        <v>111</v>
      </c>
      <c r="E32" s="341">
        <v>8</v>
      </c>
      <c r="F32" s="62">
        <v>0.55100000000000005</v>
      </c>
      <c r="G32" s="46">
        <f t="shared" si="3"/>
        <v>0</v>
      </c>
      <c r="H32" s="345">
        <f t="shared" si="4"/>
        <v>0</v>
      </c>
      <c r="I32" s="616">
        <v>3980220</v>
      </c>
      <c r="J32" s="618"/>
      <c r="K32" s="602" t="s">
        <v>827</v>
      </c>
      <c r="L32" s="669" t="s">
        <v>111</v>
      </c>
      <c r="M32" s="606">
        <v>10</v>
      </c>
      <c r="N32" s="667">
        <v>4.8000000000000001E-2</v>
      </c>
      <c r="O32" s="684">
        <f>M32*J32</f>
        <v>0</v>
      </c>
      <c r="P32" s="686">
        <f>N32*J32</f>
        <v>0</v>
      </c>
      <c r="R32" s="166">
        <v>58</v>
      </c>
      <c r="S32" s="160">
        <f t="shared" si="2"/>
        <v>64</v>
      </c>
      <c r="U32" s="656">
        <v>94</v>
      </c>
      <c r="V32" s="658">
        <f>ROUND(U32*1.1,0)</f>
        <v>103</v>
      </c>
    </row>
    <row r="33" spans="1:22" ht="15" customHeight="1" x14ac:dyDescent="0.25">
      <c r="A33" s="616"/>
      <c r="B33" s="665"/>
      <c r="C33" s="602"/>
      <c r="D33" s="604"/>
      <c r="E33" s="606"/>
      <c r="F33" s="667"/>
      <c r="G33" s="46">
        <f t="shared" si="3"/>
        <v>0</v>
      </c>
      <c r="H33" s="345">
        <f t="shared" si="4"/>
        <v>0</v>
      </c>
      <c r="I33" s="617"/>
      <c r="J33" s="619"/>
      <c r="K33" s="603"/>
      <c r="L33" s="670"/>
      <c r="M33" s="607"/>
      <c r="N33" s="668"/>
      <c r="O33" s="685"/>
      <c r="P33" s="687"/>
      <c r="R33" s="166">
        <v>77</v>
      </c>
      <c r="S33" s="160">
        <f t="shared" si="2"/>
        <v>85</v>
      </c>
      <c r="U33" s="656"/>
      <c r="V33" s="658"/>
    </row>
    <row r="34" spans="1:22" ht="15" customHeight="1" x14ac:dyDescent="0.25">
      <c r="A34" s="617"/>
      <c r="B34" s="666"/>
      <c r="C34" s="603"/>
      <c r="D34" s="605"/>
      <c r="E34" s="607"/>
      <c r="F34" s="668"/>
      <c r="G34" s="46">
        <f t="shared" si="3"/>
        <v>0</v>
      </c>
      <c r="H34" s="345">
        <f t="shared" si="4"/>
        <v>0</v>
      </c>
      <c r="I34" s="616">
        <v>3980311</v>
      </c>
      <c r="J34" s="618"/>
      <c r="K34" s="602" t="s">
        <v>828</v>
      </c>
      <c r="L34" s="669" t="s">
        <v>111</v>
      </c>
      <c r="M34" s="606">
        <v>10</v>
      </c>
      <c r="N34" s="667">
        <v>0.2</v>
      </c>
      <c r="O34" s="684">
        <f>M34*J34</f>
        <v>0</v>
      </c>
      <c r="P34" s="686">
        <f>N34*J34</f>
        <v>0</v>
      </c>
      <c r="R34" s="166">
        <v>82</v>
      </c>
      <c r="S34" s="160">
        <f t="shared" si="2"/>
        <v>90</v>
      </c>
      <c r="U34" s="656">
        <v>46</v>
      </c>
      <c r="V34" s="658">
        <f>ROUND(U34*1.1,0)</f>
        <v>51</v>
      </c>
    </row>
    <row r="35" spans="1:22" ht="15" customHeight="1" x14ac:dyDescent="0.25">
      <c r="A35" s="616"/>
      <c r="B35" s="665"/>
      <c r="C35" s="602"/>
      <c r="D35" s="604"/>
      <c r="E35" s="606"/>
      <c r="F35" s="667"/>
      <c r="G35" s="46">
        <f t="shared" si="3"/>
        <v>0</v>
      </c>
      <c r="H35" s="345">
        <f t="shared" si="4"/>
        <v>0</v>
      </c>
      <c r="I35" s="617"/>
      <c r="J35" s="619"/>
      <c r="K35" s="603"/>
      <c r="L35" s="670"/>
      <c r="M35" s="607"/>
      <c r="N35" s="668"/>
      <c r="O35" s="685"/>
      <c r="P35" s="687"/>
      <c r="R35" s="166">
        <v>86</v>
      </c>
      <c r="S35" s="160">
        <f t="shared" si="2"/>
        <v>95</v>
      </c>
      <c r="U35" s="656"/>
      <c r="V35" s="658"/>
    </row>
    <row r="36" spans="1:22" ht="15" customHeight="1" x14ac:dyDescent="0.25">
      <c r="A36" s="617"/>
      <c r="B36" s="666"/>
      <c r="C36" s="603"/>
      <c r="D36" s="605"/>
      <c r="E36" s="607"/>
      <c r="F36" s="668"/>
      <c r="G36" s="46">
        <f t="shared" si="3"/>
        <v>0</v>
      </c>
      <c r="H36" s="345">
        <f t="shared" si="4"/>
        <v>0</v>
      </c>
      <c r="I36" s="616">
        <v>3980310</v>
      </c>
      <c r="J36" s="618"/>
      <c r="K36" s="602" t="s">
        <v>829</v>
      </c>
      <c r="L36" s="669" t="s">
        <v>111</v>
      </c>
      <c r="M36" s="606">
        <v>10.61</v>
      </c>
      <c r="N36" s="667">
        <v>5.7000000000000002E-2</v>
      </c>
      <c r="O36" s="684">
        <f>M36*J36</f>
        <v>0</v>
      </c>
      <c r="P36" s="686">
        <f>N36*J36</f>
        <v>0</v>
      </c>
      <c r="R36" s="166">
        <v>94</v>
      </c>
      <c r="S36" s="160">
        <f t="shared" si="2"/>
        <v>103</v>
      </c>
      <c r="U36" s="656">
        <v>85</v>
      </c>
      <c r="V36" s="658">
        <f>ROUND(U36*1.1,0)</f>
        <v>94</v>
      </c>
    </row>
    <row r="37" spans="1:22" ht="15" customHeight="1" x14ac:dyDescent="0.25">
      <c r="A37" s="616"/>
      <c r="B37" s="665"/>
      <c r="C37" s="602"/>
      <c r="D37" s="604"/>
      <c r="E37" s="606"/>
      <c r="F37" s="667"/>
      <c r="G37" s="46">
        <f t="shared" si="3"/>
        <v>0</v>
      </c>
      <c r="H37" s="345">
        <f t="shared" si="4"/>
        <v>0</v>
      </c>
      <c r="I37" s="617"/>
      <c r="J37" s="619"/>
      <c r="K37" s="603"/>
      <c r="L37" s="670"/>
      <c r="M37" s="607"/>
      <c r="N37" s="668"/>
      <c r="O37" s="685"/>
      <c r="P37" s="687"/>
      <c r="R37" s="166">
        <v>6</v>
      </c>
      <c r="S37" s="160">
        <f t="shared" si="2"/>
        <v>7</v>
      </c>
      <c r="U37" s="656"/>
      <c r="V37" s="658"/>
    </row>
    <row r="38" spans="1:22" ht="15" customHeight="1" x14ac:dyDescent="0.25">
      <c r="A38" s="617"/>
      <c r="B38" s="666"/>
      <c r="C38" s="603"/>
      <c r="D38" s="605"/>
      <c r="E38" s="607"/>
      <c r="F38" s="668"/>
      <c r="G38" s="46">
        <f t="shared" si="3"/>
        <v>0</v>
      </c>
      <c r="H38" s="345">
        <f t="shared" si="4"/>
        <v>0</v>
      </c>
      <c r="I38" s="616">
        <v>3980302</v>
      </c>
      <c r="J38" s="618"/>
      <c r="K38" s="602" t="s">
        <v>830</v>
      </c>
      <c r="L38" s="669" t="s">
        <v>111</v>
      </c>
      <c r="M38" s="606">
        <v>15</v>
      </c>
      <c r="N38" s="667">
        <v>0.151</v>
      </c>
      <c r="O38" s="684">
        <f>M38*J38</f>
        <v>0</v>
      </c>
      <c r="P38" s="686">
        <f>N38*J38</f>
        <v>0</v>
      </c>
      <c r="R38" s="166">
        <v>96</v>
      </c>
      <c r="S38" s="160">
        <f t="shared" si="2"/>
        <v>106</v>
      </c>
      <c r="U38" s="656">
        <v>26</v>
      </c>
      <c r="V38" s="658">
        <f>ROUND(U38*1.1,0)</f>
        <v>29</v>
      </c>
    </row>
    <row r="39" spans="1:22" ht="15" customHeight="1" x14ac:dyDescent="0.25">
      <c r="A39" s="616"/>
      <c r="B39" s="665"/>
      <c r="C39" s="602"/>
      <c r="D39" s="604"/>
      <c r="E39" s="606"/>
      <c r="F39" s="667"/>
      <c r="G39" s="46">
        <f t="shared" si="3"/>
        <v>0</v>
      </c>
      <c r="H39" s="345">
        <f t="shared" si="4"/>
        <v>0</v>
      </c>
      <c r="I39" s="617"/>
      <c r="J39" s="619"/>
      <c r="K39" s="603"/>
      <c r="L39" s="670"/>
      <c r="M39" s="607"/>
      <c r="N39" s="668"/>
      <c r="O39" s="685"/>
      <c r="P39" s="687"/>
      <c r="R39" s="166">
        <v>15</v>
      </c>
      <c r="S39" s="160">
        <f t="shared" si="2"/>
        <v>17</v>
      </c>
      <c r="U39" s="656"/>
      <c r="V39" s="658"/>
    </row>
    <row r="40" spans="1:22" ht="15" customHeight="1" x14ac:dyDescent="0.25">
      <c r="A40" s="617"/>
      <c r="B40" s="666"/>
      <c r="C40" s="603"/>
      <c r="D40" s="605"/>
      <c r="E40" s="607"/>
      <c r="F40" s="668"/>
      <c r="G40" s="46">
        <f t="shared" si="3"/>
        <v>0</v>
      </c>
      <c r="H40" s="345">
        <f t="shared" si="4"/>
        <v>0</v>
      </c>
      <c r="I40" s="616">
        <v>3980309</v>
      </c>
      <c r="J40" s="618"/>
      <c r="K40" s="602" t="s">
        <v>831</v>
      </c>
      <c r="L40" s="669" t="s">
        <v>111</v>
      </c>
      <c r="M40" s="606">
        <v>10.88</v>
      </c>
      <c r="N40" s="667">
        <v>6.5000000000000002E-2</v>
      </c>
      <c r="O40" s="684">
        <f>M40*J40</f>
        <v>0</v>
      </c>
      <c r="P40" s="686">
        <f>N40*J40</f>
        <v>0</v>
      </c>
      <c r="R40" s="166">
        <v>14</v>
      </c>
      <c r="S40" s="160">
        <f t="shared" si="2"/>
        <v>15</v>
      </c>
      <c r="U40" s="656">
        <v>61</v>
      </c>
      <c r="V40" s="658">
        <f>ROUND(U40*1.1,0)</f>
        <v>67</v>
      </c>
    </row>
    <row r="41" spans="1:22" ht="15" customHeight="1" x14ac:dyDescent="0.25">
      <c r="A41" s="616"/>
      <c r="B41" s="665"/>
      <c r="C41" s="602"/>
      <c r="D41" s="604"/>
      <c r="E41" s="606"/>
      <c r="F41" s="667"/>
      <c r="G41" s="46">
        <f t="shared" si="3"/>
        <v>0</v>
      </c>
      <c r="H41" s="345">
        <f t="shared" si="4"/>
        <v>0</v>
      </c>
      <c r="I41" s="617"/>
      <c r="J41" s="619"/>
      <c r="K41" s="603"/>
      <c r="L41" s="670"/>
      <c r="M41" s="607"/>
      <c r="N41" s="668"/>
      <c r="O41" s="685"/>
      <c r="P41" s="687"/>
      <c r="R41" s="166">
        <v>100</v>
      </c>
      <c r="S41" s="160">
        <f t="shared" si="2"/>
        <v>110</v>
      </c>
      <c r="U41" s="656"/>
      <c r="V41" s="658"/>
    </row>
    <row r="42" spans="1:22" ht="15" customHeight="1" x14ac:dyDescent="0.25">
      <c r="A42" s="617"/>
      <c r="B42" s="666"/>
      <c r="C42" s="603"/>
      <c r="D42" s="605"/>
      <c r="E42" s="607"/>
      <c r="F42" s="668"/>
      <c r="G42" s="610">
        <f t="shared" si="3"/>
        <v>0</v>
      </c>
      <c r="H42" s="671">
        <f t="shared" si="4"/>
        <v>0</v>
      </c>
      <c r="I42" s="29">
        <v>3980000</v>
      </c>
      <c r="J42" s="10"/>
      <c r="K42" s="40" t="s">
        <v>138</v>
      </c>
      <c r="L42" s="60" t="s">
        <v>111</v>
      </c>
      <c r="M42" s="322">
        <v>9.5500000000000007</v>
      </c>
      <c r="N42" s="62">
        <v>0.14399999999999999</v>
      </c>
      <c r="O42" s="7">
        <f>M42*J42</f>
        <v>0</v>
      </c>
      <c r="P42" s="347">
        <f>N42*J42</f>
        <v>0</v>
      </c>
      <c r="R42" s="656">
        <v>87</v>
      </c>
      <c r="S42" s="658">
        <f t="shared" si="2"/>
        <v>96</v>
      </c>
      <c r="U42" s="166">
        <v>222</v>
      </c>
      <c r="V42" s="160">
        <f>ROUND(U42*1.1,0)</f>
        <v>244</v>
      </c>
    </row>
    <row r="43" spans="1:22" ht="15" customHeight="1" x14ac:dyDescent="0.25">
      <c r="A43" s="29">
        <v>3832026</v>
      </c>
      <c r="B43" s="10"/>
      <c r="C43" s="40" t="s">
        <v>125</v>
      </c>
      <c r="D43" s="50" t="s">
        <v>111</v>
      </c>
      <c r="E43" s="341">
        <v>14.85</v>
      </c>
      <c r="F43" s="62">
        <v>0.309</v>
      </c>
      <c r="G43" s="611"/>
      <c r="H43" s="672"/>
      <c r="I43" s="29">
        <v>3980641</v>
      </c>
      <c r="J43" s="10"/>
      <c r="K43" s="40" t="s">
        <v>139</v>
      </c>
      <c r="L43" s="60" t="s">
        <v>111</v>
      </c>
      <c r="M43" s="322">
        <v>2.91</v>
      </c>
      <c r="N43" s="62">
        <v>8.0000000000000002E-3</v>
      </c>
      <c r="O43" s="7">
        <f t="shared" ref="O43:O47" si="5">M43*J43</f>
        <v>0</v>
      </c>
      <c r="P43" s="347">
        <f t="shared" ref="P43:P47" si="6">N43*J43</f>
        <v>0</v>
      </c>
      <c r="R43" s="656"/>
      <c r="S43" s="658"/>
      <c r="U43" s="166">
        <v>1</v>
      </c>
      <c r="V43" s="160">
        <f>ROUND(U43*1.1,0)</f>
        <v>1</v>
      </c>
    </row>
    <row r="44" spans="1:22" ht="15" customHeight="1" x14ac:dyDescent="0.25">
      <c r="A44" s="598" t="s">
        <v>868</v>
      </c>
      <c r="B44" s="618"/>
      <c r="C44" s="602" t="s">
        <v>126</v>
      </c>
      <c r="D44" s="604" t="s">
        <v>111</v>
      </c>
      <c r="E44" s="606">
        <v>10.61</v>
      </c>
      <c r="F44" s="667">
        <v>0.44500000000000001</v>
      </c>
      <c r="G44" s="610">
        <f>E44*B44</f>
        <v>0</v>
      </c>
      <c r="H44" s="671">
        <f>F44*B44</f>
        <v>0</v>
      </c>
      <c r="I44" s="29">
        <v>3980706</v>
      </c>
      <c r="J44" s="10"/>
      <c r="K44" s="40" t="s">
        <v>140</v>
      </c>
      <c r="L44" s="60" t="s">
        <v>111</v>
      </c>
      <c r="M44" s="322">
        <v>2.91</v>
      </c>
      <c r="N44" s="62">
        <v>0.01</v>
      </c>
      <c r="O44" s="7">
        <f t="shared" si="5"/>
        <v>0</v>
      </c>
      <c r="P44" s="347">
        <f t="shared" si="6"/>
        <v>0</v>
      </c>
      <c r="R44" s="656">
        <v>95</v>
      </c>
      <c r="S44" s="658">
        <f t="shared" si="2"/>
        <v>105</v>
      </c>
      <c r="U44" s="656">
        <v>5</v>
      </c>
      <c r="V44" s="658">
        <f>ROUND(U44*1.1,0)</f>
        <v>6</v>
      </c>
    </row>
    <row r="45" spans="1:22" ht="15" customHeight="1" x14ac:dyDescent="0.25">
      <c r="A45" s="647"/>
      <c r="B45" s="619"/>
      <c r="C45" s="603"/>
      <c r="D45" s="605"/>
      <c r="E45" s="607"/>
      <c r="F45" s="668"/>
      <c r="G45" s="611"/>
      <c r="H45" s="672"/>
      <c r="I45" s="29">
        <v>3980707</v>
      </c>
      <c r="J45" s="10"/>
      <c r="K45" s="40" t="s">
        <v>141</v>
      </c>
      <c r="L45" s="60" t="s">
        <v>111</v>
      </c>
      <c r="M45" s="322">
        <v>2.91</v>
      </c>
      <c r="N45" s="62">
        <v>5.0999999999999997E-2</v>
      </c>
      <c r="O45" s="7">
        <f t="shared" si="5"/>
        <v>0</v>
      </c>
      <c r="P45" s="347">
        <f t="shared" si="6"/>
        <v>0</v>
      </c>
      <c r="R45" s="656"/>
      <c r="S45" s="658"/>
      <c r="U45" s="656"/>
      <c r="V45" s="658"/>
    </row>
    <row r="46" spans="1:22" ht="15" customHeight="1" x14ac:dyDescent="0.25">
      <c r="A46" s="344" t="s">
        <v>869</v>
      </c>
      <c r="B46" s="10"/>
      <c r="C46" s="40" t="s">
        <v>127</v>
      </c>
      <c r="D46" s="50" t="s">
        <v>111</v>
      </c>
      <c r="E46" s="341">
        <v>14.85</v>
      </c>
      <c r="F46" s="62">
        <v>0.503</v>
      </c>
      <c r="G46" s="610">
        <f>E46*B46</f>
        <v>0</v>
      </c>
      <c r="H46" s="671">
        <f>F46*B46</f>
        <v>0</v>
      </c>
      <c r="I46" s="29">
        <v>3986339</v>
      </c>
      <c r="J46" s="10"/>
      <c r="K46" s="40" t="s">
        <v>146</v>
      </c>
      <c r="L46" s="60" t="s">
        <v>111</v>
      </c>
      <c r="M46" s="322">
        <v>31.83</v>
      </c>
      <c r="N46" s="62">
        <v>3.9</v>
      </c>
      <c r="O46" s="7">
        <f t="shared" si="5"/>
        <v>0</v>
      </c>
      <c r="P46" s="347">
        <f t="shared" si="6"/>
        <v>0</v>
      </c>
      <c r="R46" s="656">
        <v>104</v>
      </c>
      <c r="S46" s="658">
        <f t="shared" si="2"/>
        <v>114</v>
      </c>
      <c r="U46" s="166">
        <v>1</v>
      </c>
      <c r="V46" s="160">
        <f t="shared" ref="V46:V51" si="7">ROUND(U46*1.1,0)</f>
        <v>1</v>
      </c>
    </row>
    <row r="47" spans="1:22" ht="15" customHeight="1" x14ac:dyDescent="0.25">
      <c r="A47" s="29">
        <v>3832031</v>
      </c>
      <c r="B47" s="10"/>
      <c r="C47" s="40" t="s">
        <v>128</v>
      </c>
      <c r="D47" s="50" t="s">
        <v>111</v>
      </c>
      <c r="E47" s="341">
        <v>7.43</v>
      </c>
      <c r="F47" s="62">
        <v>0.1</v>
      </c>
      <c r="G47" s="611"/>
      <c r="H47" s="672"/>
      <c r="I47" s="616">
        <v>3908511</v>
      </c>
      <c r="J47" s="618"/>
      <c r="K47" s="602" t="s">
        <v>257</v>
      </c>
      <c r="L47" s="669" t="s">
        <v>111</v>
      </c>
      <c r="M47" s="606">
        <v>54.11</v>
      </c>
      <c r="N47" s="667">
        <v>4.7</v>
      </c>
      <c r="O47" s="684">
        <f t="shared" si="5"/>
        <v>0</v>
      </c>
      <c r="P47" s="686">
        <f t="shared" si="6"/>
        <v>0</v>
      </c>
      <c r="R47" s="656"/>
      <c r="S47" s="658"/>
      <c r="U47" s="166">
        <v>1</v>
      </c>
      <c r="V47" s="160">
        <f t="shared" si="7"/>
        <v>1</v>
      </c>
    </row>
    <row r="48" spans="1:22" ht="15" customHeight="1" x14ac:dyDescent="0.25">
      <c r="A48" s="344" t="s">
        <v>867</v>
      </c>
      <c r="B48" s="10"/>
      <c r="C48" s="40" t="s">
        <v>129</v>
      </c>
      <c r="D48" s="50" t="s">
        <v>111</v>
      </c>
      <c r="E48" s="341">
        <v>8.76</v>
      </c>
      <c r="F48" s="62">
        <v>0.16700000000000001</v>
      </c>
      <c r="G48" s="610">
        <f>E48*B48</f>
        <v>0</v>
      </c>
      <c r="H48" s="671">
        <f>F48*B48</f>
        <v>0</v>
      </c>
      <c r="I48" s="713"/>
      <c r="J48" s="714"/>
      <c r="K48" s="715"/>
      <c r="L48" s="681"/>
      <c r="M48" s="716"/>
      <c r="N48" s="717"/>
      <c r="O48" s="708"/>
      <c r="P48" s="708"/>
      <c r="R48" s="656">
        <v>112</v>
      </c>
      <c r="S48" s="658">
        <f t="shared" si="2"/>
        <v>123</v>
      </c>
      <c r="U48" s="166">
        <v>1</v>
      </c>
      <c r="V48" s="160">
        <f t="shared" si="7"/>
        <v>1</v>
      </c>
    </row>
    <row r="49" spans="1:22" ht="15" customHeight="1" x14ac:dyDescent="0.25">
      <c r="A49" s="29">
        <v>3832034</v>
      </c>
      <c r="B49" s="10"/>
      <c r="C49" s="40" t="s">
        <v>130</v>
      </c>
      <c r="D49" s="50" t="s">
        <v>111</v>
      </c>
      <c r="E49" s="341">
        <v>11.67</v>
      </c>
      <c r="F49" s="62">
        <v>0.27900000000000003</v>
      </c>
      <c r="G49" s="611"/>
      <c r="H49" s="672"/>
      <c r="I49" s="29">
        <v>3980314</v>
      </c>
      <c r="J49" s="10"/>
      <c r="K49" s="40" t="s">
        <v>832</v>
      </c>
      <c r="L49" s="50" t="s">
        <v>111</v>
      </c>
      <c r="M49" s="322">
        <v>1.91</v>
      </c>
      <c r="N49" s="62">
        <v>2.5999999999999999E-2</v>
      </c>
      <c r="O49" s="7">
        <f>M49*J49</f>
        <v>0</v>
      </c>
      <c r="P49" s="347">
        <f>N49*J49</f>
        <v>0</v>
      </c>
      <c r="R49" s="656"/>
      <c r="S49" s="658"/>
      <c r="U49" s="166">
        <v>8</v>
      </c>
      <c r="V49" s="160">
        <f t="shared" si="7"/>
        <v>9</v>
      </c>
    </row>
    <row r="50" spans="1:22" ht="15" customHeight="1" x14ac:dyDescent="0.25">
      <c r="A50" s="29">
        <v>3832035</v>
      </c>
      <c r="B50" s="10"/>
      <c r="C50" s="40" t="s">
        <v>131</v>
      </c>
      <c r="D50" s="50" t="s">
        <v>111</v>
      </c>
      <c r="E50" s="341">
        <v>8.76</v>
      </c>
      <c r="F50" s="62">
        <v>0.78</v>
      </c>
      <c r="G50" s="610">
        <f>E50*B50</f>
        <v>0</v>
      </c>
      <c r="H50" s="671">
        <f>F50*B50</f>
        <v>0</v>
      </c>
      <c r="I50" s="616">
        <v>3981752</v>
      </c>
      <c r="J50" s="618"/>
      <c r="K50" s="602" t="s">
        <v>875</v>
      </c>
      <c r="L50" s="669" t="s">
        <v>111</v>
      </c>
      <c r="M50" s="606">
        <v>1.91</v>
      </c>
      <c r="N50" s="667">
        <v>0.152</v>
      </c>
      <c r="O50" s="709">
        <f>J50*M50</f>
        <v>0</v>
      </c>
      <c r="P50" s="710">
        <f>J50*N50</f>
        <v>0</v>
      </c>
      <c r="R50" s="656">
        <v>120</v>
      </c>
      <c r="S50" s="658">
        <f t="shared" si="2"/>
        <v>132</v>
      </c>
      <c r="U50" s="166">
        <v>7</v>
      </c>
      <c r="V50" s="160">
        <f t="shared" si="7"/>
        <v>8</v>
      </c>
    </row>
    <row r="51" spans="1:22" ht="15" customHeight="1" x14ac:dyDescent="0.25">
      <c r="A51" s="29">
        <v>3832036</v>
      </c>
      <c r="B51" s="10"/>
      <c r="C51" s="40" t="s">
        <v>132</v>
      </c>
      <c r="D51" s="50" t="s">
        <v>111</v>
      </c>
      <c r="E51" s="341">
        <v>8.76</v>
      </c>
      <c r="F51" s="62">
        <v>0.13200000000000001</v>
      </c>
      <c r="G51" s="611"/>
      <c r="H51" s="672"/>
      <c r="I51" s="713"/>
      <c r="J51" s="714"/>
      <c r="K51" s="715"/>
      <c r="L51" s="681"/>
      <c r="M51" s="716"/>
      <c r="N51" s="717"/>
      <c r="O51" s="708"/>
      <c r="P51" s="708"/>
      <c r="R51" s="656"/>
      <c r="S51" s="658"/>
      <c r="U51" s="656">
        <v>9</v>
      </c>
      <c r="V51" s="658">
        <f t="shared" si="7"/>
        <v>10</v>
      </c>
    </row>
    <row r="52" spans="1:22" ht="15" customHeight="1" x14ac:dyDescent="0.25">
      <c r="A52" s="29">
        <v>3981475</v>
      </c>
      <c r="B52" s="10"/>
      <c r="C52" s="40" t="s">
        <v>133</v>
      </c>
      <c r="D52" s="50" t="s">
        <v>111</v>
      </c>
      <c r="E52" s="341">
        <v>21.75</v>
      </c>
      <c r="F52" s="62">
        <v>0.27600000000000002</v>
      </c>
      <c r="G52" s="46">
        <f>E52*B52</f>
        <v>0</v>
      </c>
      <c r="H52" s="345">
        <f>F52*B52</f>
        <v>0</v>
      </c>
      <c r="I52" s="29">
        <v>3980316</v>
      </c>
      <c r="J52" s="10"/>
      <c r="K52" s="40" t="s">
        <v>833</v>
      </c>
      <c r="L52" s="50" t="s">
        <v>111</v>
      </c>
      <c r="M52" s="322">
        <v>1.91</v>
      </c>
      <c r="N52" s="62">
        <v>4.9000000000000002E-2</v>
      </c>
      <c r="O52" s="7">
        <f>M52*J52</f>
        <v>0</v>
      </c>
      <c r="P52" s="353">
        <f>J52*N52</f>
        <v>0</v>
      </c>
      <c r="R52" s="166">
        <v>153</v>
      </c>
      <c r="S52" s="160">
        <f t="shared" si="2"/>
        <v>168</v>
      </c>
      <c r="U52" s="656"/>
      <c r="V52" s="658"/>
    </row>
    <row r="53" spans="1:22" ht="15" customHeight="1" x14ac:dyDescent="0.25">
      <c r="A53" s="29">
        <v>3981451</v>
      </c>
      <c r="B53" s="10"/>
      <c r="C53" s="40" t="s">
        <v>134</v>
      </c>
      <c r="D53" s="50" t="s">
        <v>111</v>
      </c>
      <c r="E53" s="341">
        <v>0.27</v>
      </c>
      <c r="F53" s="62">
        <v>3.0000000000000001E-3</v>
      </c>
      <c r="G53" s="610">
        <f>E53*B53</f>
        <v>0</v>
      </c>
      <c r="H53" s="671">
        <f>F53*B53</f>
        <v>0</v>
      </c>
      <c r="I53" s="675">
        <v>3933981</v>
      </c>
      <c r="J53" s="677"/>
      <c r="K53" s="679" t="s">
        <v>854</v>
      </c>
      <c r="L53" s="669" t="s">
        <v>874</v>
      </c>
      <c r="M53" s="682">
        <v>27.58</v>
      </c>
      <c r="N53" s="667">
        <v>1</v>
      </c>
      <c r="O53" s="711">
        <f>M53*J53</f>
        <v>0</v>
      </c>
      <c r="P53" s="712">
        <f>J53*N53</f>
        <v>0</v>
      </c>
      <c r="R53" s="656">
        <v>226</v>
      </c>
      <c r="S53" s="658">
        <f t="shared" si="2"/>
        <v>249</v>
      </c>
      <c r="U53" s="166">
        <v>13</v>
      </c>
      <c r="V53" s="160">
        <f>ROUND(U53*1.1,0)</f>
        <v>14</v>
      </c>
    </row>
    <row r="54" spans="1:22" ht="15" customHeight="1" x14ac:dyDescent="0.25">
      <c r="A54" s="29"/>
      <c r="B54" s="13"/>
      <c r="C54" s="40"/>
      <c r="D54" s="50"/>
      <c r="E54" s="341"/>
      <c r="F54" s="62"/>
      <c r="G54" s="611"/>
      <c r="H54" s="672"/>
      <c r="I54" s="676"/>
      <c r="J54" s="678"/>
      <c r="K54" s="680"/>
      <c r="L54" s="681"/>
      <c r="M54" s="681"/>
      <c r="N54" s="683"/>
      <c r="O54" s="708"/>
      <c r="P54" s="708"/>
      <c r="R54" s="656"/>
      <c r="S54" s="658"/>
      <c r="U54" s="656">
        <v>16</v>
      </c>
      <c r="V54" s="658">
        <f>ROUND(U54*1.1,0)</f>
        <v>18</v>
      </c>
    </row>
    <row r="55" spans="1:22" ht="15" customHeight="1" x14ac:dyDescent="0.25">
      <c r="A55" s="29"/>
      <c r="B55" s="13"/>
      <c r="C55" s="40"/>
      <c r="D55" s="50"/>
      <c r="E55" s="341"/>
      <c r="F55" s="62"/>
      <c r="G55" s="46">
        <f>E55*B55</f>
        <v>0</v>
      </c>
      <c r="H55" s="345">
        <f>F55*B55</f>
        <v>0</v>
      </c>
      <c r="I55" s="29"/>
      <c r="J55" s="13"/>
      <c r="K55" s="40"/>
      <c r="L55" s="60"/>
      <c r="M55" s="322"/>
      <c r="N55" s="62"/>
      <c r="O55" s="7">
        <f>M55*J55</f>
        <v>0</v>
      </c>
      <c r="P55" s="347">
        <f>J53*N53</f>
        <v>0</v>
      </c>
      <c r="R55" s="166">
        <v>111</v>
      </c>
      <c r="S55" s="160">
        <f t="shared" si="2"/>
        <v>122</v>
      </c>
      <c r="U55" s="656"/>
      <c r="V55" s="658"/>
    </row>
    <row r="56" spans="1:22" ht="15" customHeight="1" x14ac:dyDescent="0.25">
      <c r="A56" s="29"/>
      <c r="B56" s="13"/>
      <c r="C56" s="40"/>
      <c r="D56" s="50"/>
      <c r="E56" s="341"/>
      <c r="F56" s="62"/>
      <c r="G56" s="610">
        <f>E56*B56</f>
        <v>0</v>
      </c>
      <c r="H56" s="673">
        <f>F56*B56</f>
        <v>0</v>
      </c>
      <c r="I56" s="29"/>
      <c r="J56" s="13"/>
      <c r="K56" s="40"/>
      <c r="L56" s="60"/>
      <c r="M56" s="31"/>
      <c r="N56" s="62"/>
      <c r="O56" s="7">
        <f t="shared" ref="O56:O68" si="8">M56*J56</f>
        <v>0</v>
      </c>
      <c r="P56" s="347">
        <f t="shared" ref="P56:P68" si="9">J54*N54</f>
        <v>0</v>
      </c>
      <c r="R56" s="656">
        <v>111</v>
      </c>
      <c r="S56" s="658">
        <f t="shared" si="2"/>
        <v>122</v>
      </c>
      <c r="U56" s="656">
        <v>1</v>
      </c>
      <c r="V56" s="658">
        <f>ROUND(U56*1.1,0)</f>
        <v>1</v>
      </c>
    </row>
    <row r="57" spans="1:22" ht="15" customHeight="1" x14ac:dyDescent="0.25">
      <c r="A57" s="350"/>
      <c r="B57" s="310"/>
      <c r="C57" s="311"/>
      <c r="D57" s="349"/>
      <c r="E57" s="352"/>
      <c r="F57" s="351"/>
      <c r="G57" s="611"/>
      <c r="H57" s="674"/>
      <c r="I57" s="29"/>
      <c r="J57" s="13"/>
      <c r="K57" s="30"/>
      <c r="L57" s="60"/>
      <c r="M57" s="31"/>
      <c r="N57" s="53"/>
      <c r="O57" s="7">
        <f t="shared" si="8"/>
        <v>0</v>
      </c>
      <c r="P57" s="347">
        <f t="shared" si="9"/>
        <v>0</v>
      </c>
      <c r="R57" s="656"/>
      <c r="S57" s="658"/>
      <c r="U57" s="656"/>
      <c r="V57" s="658"/>
    </row>
    <row r="58" spans="1:22" ht="15" customHeight="1" x14ac:dyDescent="0.25">
      <c r="A58" s="29"/>
      <c r="B58" s="13"/>
      <c r="C58" s="40"/>
      <c r="D58" s="50"/>
      <c r="E58" s="51"/>
      <c r="F58" s="62"/>
      <c r="G58" s="46">
        <f t="shared" ref="G58:G65" si="10">E58*B58</f>
        <v>0</v>
      </c>
      <c r="H58" s="345">
        <f t="shared" ref="H58:H65" si="11">F58*B58</f>
        <v>0</v>
      </c>
      <c r="I58" s="29"/>
      <c r="J58" s="13"/>
      <c r="K58" s="40"/>
      <c r="L58" s="60"/>
      <c r="M58" s="31"/>
      <c r="N58" s="62"/>
      <c r="O58" s="7">
        <f t="shared" si="8"/>
        <v>0</v>
      </c>
      <c r="P58" s="347">
        <f t="shared" si="9"/>
        <v>0</v>
      </c>
      <c r="R58" s="166">
        <v>122</v>
      </c>
      <c r="S58" s="160">
        <f t="shared" si="2"/>
        <v>134</v>
      </c>
      <c r="U58" s="166">
        <v>17</v>
      </c>
      <c r="V58" s="160">
        <f>ROUND(U58*1.1,0)</f>
        <v>19</v>
      </c>
    </row>
    <row r="59" spans="1:22" ht="15" customHeight="1" x14ac:dyDescent="0.25">
      <c r="A59" s="29"/>
      <c r="B59" s="13"/>
      <c r="C59" s="40"/>
      <c r="D59" s="50"/>
      <c r="E59" s="51"/>
      <c r="F59" s="62"/>
      <c r="G59" s="46">
        <f t="shared" si="10"/>
        <v>0</v>
      </c>
      <c r="H59" s="345">
        <f t="shared" si="11"/>
        <v>0</v>
      </c>
      <c r="I59" s="29"/>
      <c r="J59" s="13"/>
      <c r="K59" s="40"/>
      <c r="L59" s="60"/>
      <c r="M59" s="31"/>
      <c r="N59" s="62"/>
      <c r="O59" s="7">
        <f t="shared" si="8"/>
        <v>0</v>
      </c>
      <c r="P59" s="347">
        <f t="shared" si="9"/>
        <v>0</v>
      </c>
      <c r="R59" s="166">
        <v>101</v>
      </c>
      <c r="S59" s="160">
        <f t="shared" si="2"/>
        <v>111</v>
      </c>
      <c r="U59" s="656">
        <v>118</v>
      </c>
      <c r="V59" s="658">
        <f>ROUND(U59*1.1,0)</f>
        <v>130</v>
      </c>
    </row>
    <row r="60" spans="1:22" ht="15" customHeight="1" x14ac:dyDescent="0.25">
      <c r="A60" s="29"/>
      <c r="B60" s="13"/>
      <c r="C60" s="40"/>
      <c r="D60" s="50"/>
      <c r="E60" s="51"/>
      <c r="F60" s="62"/>
      <c r="G60" s="46">
        <f t="shared" si="10"/>
        <v>0</v>
      </c>
      <c r="H60" s="345">
        <f t="shared" si="11"/>
        <v>0</v>
      </c>
      <c r="I60" s="29"/>
      <c r="J60" s="13"/>
      <c r="K60" s="30"/>
      <c r="L60" s="60"/>
      <c r="M60" s="31"/>
      <c r="N60" s="53"/>
      <c r="O60" s="7">
        <f t="shared" si="8"/>
        <v>0</v>
      </c>
      <c r="P60" s="347">
        <f t="shared" si="9"/>
        <v>0</v>
      </c>
      <c r="R60" s="166">
        <v>147</v>
      </c>
      <c r="S60" s="160">
        <f t="shared" si="2"/>
        <v>162</v>
      </c>
      <c r="U60" s="656"/>
      <c r="V60" s="658"/>
    </row>
    <row r="61" spans="1:22" ht="15" customHeight="1" x14ac:dyDescent="0.25">
      <c r="A61" s="29"/>
      <c r="B61" s="13"/>
      <c r="C61" s="40"/>
      <c r="D61" s="50"/>
      <c r="E61" s="51"/>
      <c r="F61" s="62"/>
      <c r="G61" s="46">
        <f t="shared" si="10"/>
        <v>0</v>
      </c>
      <c r="H61" s="345">
        <f t="shared" si="11"/>
        <v>0</v>
      </c>
      <c r="I61" s="29"/>
      <c r="J61" s="13"/>
      <c r="K61" s="40"/>
      <c r="L61" s="60"/>
      <c r="M61" s="31"/>
      <c r="N61" s="62"/>
      <c r="O61" s="7">
        <f t="shared" si="8"/>
        <v>0</v>
      </c>
      <c r="P61" s="347">
        <f t="shared" si="9"/>
        <v>0</v>
      </c>
      <c r="R61" s="166">
        <v>143</v>
      </c>
      <c r="S61" s="160">
        <f t="shared" si="2"/>
        <v>157</v>
      </c>
      <c r="U61" s="166">
        <v>56</v>
      </c>
      <c r="V61" s="160">
        <f t="shared" ref="V61:V68" si="12">ROUND(U61*1.1,0)</f>
        <v>62</v>
      </c>
    </row>
    <row r="62" spans="1:22" ht="15" customHeight="1" x14ac:dyDescent="0.25">
      <c r="A62" s="29"/>
      <c r="B62" s="13"/>
      <c r="C62" s="40"/>
      <c r="D62" s="50"/>
      <c r="E62" s="51"/>
      <c r="F62" s="62"/>
      <c r="G62" s="46">
        <f t="shared" si="10"/>
        <v>0</v>
      </c>
      <c r="H62" s="345">
        <f t="shared" si="11"/>
        <v>0</v>
      </c>
      <c r="I62" s="29"/>
      <c r="J62" s="13"/>
      <c r="K62" s="30"/>
      <c r="L62" s="60"/>
      <c r="M62" s="31"/>
      <c r="N62" s="53"/>
      <c r="O62" s="7">
        <f t="shared" si="8"/>
        <v>0</v>
      </c>
      <c r="P62" s="347">
        <f t="shared" si="9"/>
        <v>0</v>
      </c>
      <c r="R62" s="166">
        <v>131</v>
      </c>
      <c r="S62" s="160">
        <f t="shared" si="2"/>
        <v>144</v>
      </c>
      <c r="U62" s="166">
        <v>15</v>
      </c>
      <c r="V62" s="160">
        <f t="shared" si="12"/>
        <v>17</v>
      </c>
    </row>
    <row r="63" spans="1:22" ht="15" customHeight="1" x14ac:dyDescent="0.25">
      <c r="A63" s="29"/>
      <c r="B63" s="13"/>
      <c r="C63" s="40"/>
      <c r="D63" s="50"/>
      <c r="E63" s="51"/>
      <c r="F63" s="62"/>
      <c r="G63" s="46">
        <f t="shared" si="10"/>
        <v>0</v>
      </c>
      <c r="H63" s="345">
        <f t="shared" si="11"/>
        <v>0</v>
      </c>
      <c r="I63" s="29"/>
      <c r="J63" s="13"/>
      <c r="K63" s="30"/>
      <c r="L63" s="60"/>
      <c r="M63" s="31"/>
      <c r="N63" s="53"/>
      <c r="O63" s="7">
        <f t="shared" si="8"/>
        <v>0</v>
      </c>
      <c r="P63" s="347">
        <f t="shared" si="9"/>
        <v>0</v>
      </c>
      <c r="R63" s="166">
        <v>139</v>
      </c>
      <c r="S63" s="160">
        <f t="shared" si="2"/>
        <v>153</v>
      </c>
      <c r="U63" s="166">
        <v>1</v>
      </c>
      <c r="V63" s="160">
        <f t="shared" si="12"/>
        <v>1</v>
      </c>
    </row>
    <row r="64" spans="1:22" ht="15" customHeight="1" x14ac:dyDescent="0.25">
      <c r="A64" s="29"/>
      <c r="B64" s="13"/>
      <c r="C64" s="40"/>
      <c r="D64" s="50"/>
      <c r="E64" s="51"/>
      <c r="F64" s="62"/>
      <c r="G64" s="46">
        <f t="shared" si="10"/>
        <v>0</v>
      </c>
      <c r="H64" s="345">
        <f t="shared" si="11"/>
        <v>0</v>
      </c>
      <c r="I64" s="29"/>
      <c r="J64" s="13"/>
      <c r="K64" s="40"/>
      <c r="L64" s="60"/>
      <c r="M64" s="31"/>
      <c r="N64" s="62"/>
      <c r="O64" s="7">
        <f t="shared" si="8"/>
        <v>0</v>
      </c>
      <c r="P64" s="347">
        <f t="shared" si="9"/>
        <v>0</v>
      </c>
      <c r="R64" s="166">
        <v>87</v>
      </c>
      <c r="S64" s="160">
        <f t="shared" si="2"/>
        <v>96</v>
      </c>
      <c r="U64" s="166"/>
      <c r="V64" s="160">
        <f t="shared" si="12"/>
        <v>0</v>
      </c>
    </row>
    <row r="65" spans="1:22" ht="15" customHeight="1" x14ac:dyDescent="0.25">
      <c r="A65" s="29"/>
      <c r="B65" s="13"/>
      <c r="C65" s="40"/>
      <c r="D65" s="50"/>
      <c r="E65" s="51"/>
      <c r="F65" s="62"/>
      <c r="G65" s="46">
        <f t="shared" si="10"/>
        <v>0</v>
      </c>
      <c r="H65" s="345">
        <f t="shared" si="11"/>
        <v>0</v>
      </c>
      <c r="I65" s="29"/>
      <c r="J65" s="13"/>
      <c r="K65" s="30"/>
      <c r="L65" s="60"/>
      <c r="M65" s="31"/>
      <c r="N65" s="53"/>
      <c r="O65" s="7">
        <f t="shared" si="8"/>
        <v>0</v>
      </c>
      <c r="P65" s="347">
        <f t="shared" si="9"/>
        <v>0</v>
      </c>
      <c r="R65" s="166">
        <v>12</v>
      </c>
      <c r="S65" s="160">
        <f t="shared" si="2"/>
        <v>13</v>
      </c>
      <c r="U65" s="166"/>
      <c r="V65" s="160">
        <f t="shared" si="12"/>
        <v>0</v>
      </c>
    </row>
    <row r="66" spans="1:22" ht="15" customHeight="1" x14ac:dyDescent="0.25">
      <c r="A66" s="29"/>
      <c r="B66" s="13"/>
      <c r="C66" s="40"/>
      <c r="D66" s="50"/>
      <c r="E66" s="52"/>
      <c r="F66" s="53"/>
      <c r="G66" s="46">
        <f t="shared" ref="G66:G80" si="13">E66*B66</f>
        <v>0</v>
      </c>
      <c r="H66" s="345">
        <f t="shared" ref="H66:H80" si="14">F66*B66</f>
        <v>0</v>
      </c>
      <c r="I66" s="29"/>
      <c r="J66" s="13"/>
      <c r="K66" s="30"/>
      <c r="L66" s="60"/>
      <c r="M66" s="31"/>
      <c r="N66" s="53"/>
      <c r="O66" s="7">
        <f t="shared" si="8"/>
        <v>0</v>
      </c>
      <c r="P66" s="347">
        <f t="shared" si="9"/>
        <v>0</v>
      </c>
      <c r="R66" s="166"/>
      <c r="S66" s="160">
        <f t="shared" si="2"/>
        <v>0</v>
      </c>
      <c r="U66" s="166"/>
      <c r="V66" s="160">
        <f t="shared" si="12"/>
        <v>0</v>
      </c>
    </row>
    <row r="67" spans="1:22" ht="15" customHeight="1" x14ac:dyDescent="0.25">
      <c r="A67" s="29"/>
      <c r="B67" s="13"/>
      <c r="C67" s="30"/>
      <c r="D67" s="50"/>
      <c r="E67" s="52"/>
      <c r="F67" s="53"/>
      <c r="G67" s="46">
        <f t="shared" si="13"/>
        <v>0</v>
      </c>
      <c r="H67" s="345">
        <f t="shared" si="14"/>
        <v>0</v>
      </c>
      <c r="I67" s="29"/>
      <c r="J67" s="13"/>
      <c r="K67" s="30"/>
      <c r="L67" s="60"/>
      <c r="M67" s="31"/>
      <c r="N67" s="53"/>
      <c r="O67" s="7">
        <f t="shared" si="8"/>
        <v>0</v>
      </c>
      <c r="P67" s="347">
        <f t="shared" si="9"/>
        <v>0</v>
      </c>
      <c r="R67" s="166"/>
      <c r="S67" s="160">
        <f t="shared" si="2"/>
        <v>0</v>
      </c>
      <c r="U67" s="166"/>
      <c r="V67" s="160">
        <f t="shared" si="12"/>
        <v>0</v>
      </c>
    </row>
    <row r="68" spans="1:22" ht="15" customHeight="1" thickBot="1" x14ac:dyDescent="0.3">
      <c r="A68" s="29"/>
      <c r="B68" s="13"/>
      <c r="C68" s="30"/>
      <c r="D68" s="50"/>
      <c r="E68" s="52"/>
      <c r="F68" s="53"/>
      <c r="G68" s="46">
        <f t="shared" si="13"/>
        <v>0</v>
      </c>
      <c r="H68" s="345">
        <f t="shared" si="14"/>
        <v>0</v>
      </c>
      <c r="I68" s="29"/>
      <c r="J68" s="13"/>
      <c r="K68" s="30"/>
      <c r="L68" s="60"/>
      <c r="M68" s="31"/>
      <c r="N68" s="53"/>
      <c r="O68" s="7">
        <f t="shared" si="8"/>
        <v>0</v>
      </c>
      <c r="P68" s="347">
        <f t="shared" si="9"/>
        <v>0</v>
      </c>
      <c r="R68" s="166"/>
      <c r="S68" s="160">
        <f t="shared" si="2"/>
        <v>0</v>
      </c>
      <c r="U68" s="167"/>
      <c r="V68" s="162">
        <f t="shared" si="12"/>
        <v>0</v>
      </c>
    </row>
    <row r="69" spans="1:22" ht="15" customHeight="1" x14ac:dyDescent="0.25">
      <c r="A69" s="29"/>
      <c r="B69" s="13"/>
      <c r="C69" s="30"/>
      <c r="D69" s="50"/>
      <c r="E69" s="52"/>
      <c r="F69" s="53"/>
      <c r="G69" s="46">
        <f t="shared" si="13"/>
        <v>0</v>
      </c>
      <c r="H69" s="345">
        <f t="shared" si="14"/>
        <v>0</v>
      </c>
      <c r="I69" s="523" t="s">
        <v>142</v>
      </c>
      <c r="J69" s="524"/>
      <c r="K69" s="524"/>
      <c r="L69" s="524"/>
      <c r="M69" s="524"/>
      <c r="N69" s="525"/>
      <c r="O69" s="7"/>
      <c r="P69" s="347"/>
      <c r="R69" s="166"/>
      <c r="S69" s="160">
        <f t="shared" si="2"/>
        <v>0</v>
      </c>
    </row>
    <row r="70" spans="1:22" ht="15" customHeight="1" thickBot="1" x14ac:dyDescent="0.3">
      <c r="A70" s="29"/>
      <c r="B70" s="13"/>
      <c r="C70" s="30"/>
      <c r="D70" s="50"/>
      <c r="E70" s="52"/>
      <c r="F70" s="53"/>
      <c r="G70" s="46">
        <f t="shared" si="13"/>
        <v>0</v>
      </c>
      <c r="H70" s="345">
        <f t="shared" si="14"/>
        <v>0</v>
      </c>
      <c r="I70" s="529"/>
      <c r="J70" s="530"/>
      <c r="K70" s="530"/>
      <c r="L70" s="530"/>
      <c r="M70" s="530"/>
      <c r="N70" s="531"/>
      <c r="O70" s="7"/>
      <c r="P70" s="347"/>
      <c r="R70" s="166"/>
      <c r="S70" s="160">
        <f t="shared" si="2"/>
        <v>0</v>
      </c>
      <c r="V70" s="156" t="s">
        <v>251</v>
      </c>
    </row>
    <row r="71" spans="1:22" ht="15" customHeight="1" x14ac:dyDescent="0.25">
      <c r="A71" s="29"/>
      <c r="B71" s="13"/>
      <c r="C71" s="30"/>
      <c r="D71" s="50"/>
      <c r="E71" s="52"/>
      <c r="F71" s="53"/>
      <c r="G71" s="46">
        <f t="shared" si="13"/>
        <v>0</v>
      </c>
      <c r="H71" s="345">
        <f t="shared" si="14"/>
        <v>0</v>
      </c>
      <c r="I71" s="29">
        <v>3980920</v>
      </c>
      <c r="J71" s="10"/>
      <c r="K71" s="30" t="s">
        <v>143</v>
      </c>
      <c r="L71" s="60" t="s">
        <v>111</v>
      </c>
      <c r="M71" s="31">
        <v>3.05</v>
      </c>
      <c r="N71" s="63">
        <v>0.06</v>
      </c>
      <c r="O71" s="7">
        <f t="shared" ref="O71:O79" si="15">M71*J71</f>
        <v>0</v>
      </c>
      <c r="P71" s="347">
        <f t="shared" ref="P71:P80" si="16">N71*J71</f>
        <v>0</v>
      </c>
      <c r="R71" s="166"/>
      <c r="S71" s="160">
        <f t="shared" si="2"/>
        <v>0</v>
      </c>
      <c r="U71" s="168">
        <v>1</v>
      </c>
      <c r="V71" s="158">
        <f t="shared" ref="V71:V80" si="17">ROUND(U71*1.1,0)</f>
        <v>1</v>
      </c>
    </row>
    <row r="72" spans="1:22" ht="15" customHeight="1" x14ac:dyDescent="0.25">
      <c r="A72" s="29"/>
      <c r="B72" s="13"/>
      <c r="C72" s="30"/>
      <c r="D72" s="50"/>
      <c r="E72" s="52"/>
      <c r="F72" s="53"/>
      <c r="G72" s="46">
        <f t="shared" si="13"/>
        <v>0</v>
      </c>
      <c r="H72" s="345">
        <f t="shared" si="14"/>
        <v>0</v>
      </c>
      <c r="I72" s="29">
        <v>3980921</v>
      </c>
      <c r="J72" s="10"/>
      <c r="K72" s="30" t="s">
        <v>144</v>
      </c>
      <c r="L72" s="60" t="s">
        <v>111</v>
      </c>
      <c r="M72" s="31">
        <v>3.05</v>
      </c>
      <c r="N72" s="63">
        <v>7.0000000000000007E-2</v>
      </c>
      <c r="O72" s="7">
        <f t="shared" si="15"/>
        <v>0</v>
      </c>
      <c r="P72" s="347">
        <f t="shared" si="16"/>
        <v>0</v>
      </c>
      <c r="R72" s="166"/>
      <c r="S72" s="160">
        <f t="shared" si="2"/>
        <v>0</v>
      </c>
      <c r="U72" s="166">
        <v>1</v>
      </c>
      <c r="V72" s="160">
        <f t="shared" si="17"/>
        <v>1</v>
      </c>
    </row>
    <row r="73" spans="1:22" ht="15" customHeight="1" x14ac:dyDescent="0.25">
      <c r="A73" s="29"/>
      <c r="B73" s="13"/>
      <c r="C73" s="30"/>
      <c r="D73" s="50"/>
      <c r="E73" s="52"/>
      <c r="F73" s="53"/>
      <c r="G73" s="46">
        <f t="shared" si="13"/>
        <v>0</v>
      </c>
      <c r="H73" s="345">
        <f t="shared" si="14"/>
        <v>0</v>
      </c>
      <c r="I73" s="29"/>
      <c r="J73" s="13"/>
      <c r="K73" s="30"/>
      <c r="L73" s="60"/>
      <c r="M73" s="31"/>
      <c r="N73" s="53"/>
      <c r="O73" s="7">
        <f t="shared" si="15"/>
        <v>0</v>
      </c>
      <c r="P73" s="347">
        <f t="shared" si="16"/>
        <v>0</v>
      </c>
      <c r="R73" s="166"/>
      <c r="S73" s="160">
        <f t="shared" si="2"/>
        <v>0</v>
      </c>
      <c r="U73" s="166"/>
      <c r="V73" s="160">
        <f t="shared" si="17"/>
        <v>0</v>
      </c>
    </row>
    <row r="74" spans="1:22" ht="15" customHeight="1" x14ac:dyDescent="0.25">
      <c r="A74" s="29"/>
      <c r="B74" s="13"/>
      <c r="C74" s="30"/>
      <c r="D74" s="50"/>
      <c r="E74" s="52"/>
      <c r="F74" s="53"/>
      <c r="G74" s="46">
        <f t="shared" si="13"/>
        <v>0</v>
      </c>
      <c r="H74" s="345">
        <f t="shared" si="14"/>
        <v>0</v>
      </c>
      <c r="I74" s="29"/>
      <c r="J74" s="13"/>
      <c r="K74" s="30"/>
      <c r="L74" s="60"/>
      <c r="M74" s="31"/>
      <c r="N74" s="53"/>
      <c r="O74" s="7">
        <f t="shared" si="15"/>
        <v>0</v>
      </c>
      <c r="P74" s="347">
        <f t="shared" si="16"/>
        <v>0</v>
      </c>
      <c r="R74" s="166"/>
      <c r="S74" s="160">
        <f t="shared" si="2"/>
        <v>0</v>
      </c>
      <c r="U74" s="166"/>
      <c r="V74" s="160">
        <f t="shared" si="17"/>
        <v>0</v>
      </c>
    </row>
    <row r="75" spans="1:22" ht="15" customHeight="1" x14ac:dyDescent="0.25">
      <c r="A75" s="29"/>
      <c r="B75" s="13"/>
      <c r="C75" s="30"/>
      <c r="D75" s="50"/>
      <c r="E75" s="52"/>
      <c r="F75" s="53"/>
      <c r="G75" s="46">
        <f t="shared" si="13"/>
        <v>0</v>
      </c>
      <c r="H75" s="345">
        <f t="shared" si="14"/>
        <v>0</v>
      </c>
      <c r="I75" s="29"/>
      <c r="J75" s="13"/>
      <c r="K75" s="30"/>
      <c r="L75" s="60"/>
      <c r="M75" s="31"/>
      <c r="N75" s="53"/>
      <c r="O75" s="7">
        <f t="shared" si="15"/>
        <v>0</v>
      </c>
      <c r="P75" s="347">
        <f t="shared" si="16"/>
        <v>0</v>
      </c>
      <c r="R75" s="166"/>
      <c r="S75" s="160">
        <f t="shared" si="2"/>
        <v>0</v>
      </c>
      <c r="U75" s="166"/>
      <c r="V75" s="160">
        <f t="shared" si="17"/>
        <v>0</v>
      </c>
    </row>
    <row r="76" spans="1:22" ht="15" customHeight="1" x14ac:dyDescent="0.25">
      <c r="A76" s="29"/>
      <c r="B76" s="13"/>
      <c r="C76" s="30"/>
      <c r="D76" s="50"/>
      <c r="E76" s="52"/>
      <c r="F76" s="53"/>
      <c r="G76" s="46">
        <f t="shared" si="13"/>
        <v>0</v>
      </c>
      <c r="H76" s="345">
        <f t="shared" si="14"/>
        <v>0</v>
      </c>
      <c r="I76" s="29"/>
      <c r="J76" s="13"/>
      <c r="K76" s="30"/>
      <c r="L76" s="60"/>
      <c r="M76" s="31"/>
      <c r="N76" s="53"/>
      <c r="O76" s="7">
        <f t="shared" si="15"/>
        <v>0</v>
      </c>
      <c r="P76" s="347">
        <f t="shared" si="16"/>
        <v>0</v>
      </c>
      <c r="R76" s="166"/>
      <c r="S76" s="160">
        <f t="shared" si="2"/>
        <v>0</v>
      </c>
      <c r="U76" s="166"/>
      <c r="V76" s="160">
        <f t="shared" si="17"/>
        <v>0</v>
      </c>
    </row>
    <row r="77" spans="1:22" ht="15" customHeight="1" x14ac:dyDescent="0.25">
      <c r="A77" s="29"/>
      <c r="B77" s="13"/>
      <c r="C77" s="30"/>
      <c r="D77" s="50"/>
      <c r="E77" s="52"/>
      <c r="F77" s="53"/>
      <c r="G77" s="46">
        <f t="shared" si="13"/>
        <v>0</v>
      </c>
      <c r="H77" s="345">
        <f t="shared" si="14"/>
        <v>0</v>
      </c>
      <c r="I77" s="29"/>
      <c r="J77" s="13"/>
      <c r="K77" s="30"/>
      <c r="L77" s="60"/>
      <c r="M77" s="31"/>
      <c r="N77" s="53"/>
      <c r="O77" s="7">
        <f t="shared" si="15"/>
        <v>0</v>
      </c>
      <c r="P77" s="347">
        <f t="shared" si="16"/>
        <v>0</v>
      </c>
      <c r="R77" s="166"/>
      <c r="S77" s="160">
        <f t="shared" si="2"/>
        <v>0</v>
      </c>
      <c r="U77" s="166"/>
      <c r="V77" s="160">
        <f t="shared" si="17"/>
        <v>0</v>
      </c>
    </row>
    <row r="78" spans="1:22" ht="15" customHeight="1" x14ac:dyDescent="0.25">
      <c r="A78" s="29"/>
      <c r="B78" s="13"/>
      <c r="C78" s="30"/>
      <c r="D78" s="50"/>
      <c r="E78" s="52"/>
      <c r="F78" s="53"/>
      <c r="G78" s="46">
        <f t="shared" si="13"/>
        <v>0</v>
      </c>
      <c r="H78" s="345">
        <f t="shared" si="14"/>
        <v>0</v>
      </c>
      <c r="I78" s="29"/>
      <c r="J78" s="13"/>
      <c r="K78" s="30"/>
      <c r="L78" s="60"/>
      <c r="M78" s="31"/>
      <c r="N78" s="53"/>
      <c r="O78" s="7">
        <f t="shared" si="15"/>
        <v>0</v>
      </c>
      <c r="P78" s="347">
        <f t="shared" si="16"/>
        <v>0</v>
      </c>
      <c r="R78" s="166"/>
      <c r="S78" s="160">
        <f t="shared" si="2"/>
        <v>0</v>
      </c>
      <c r="U78" s="166"/>
      <c r="V78" s="160">
        <f t="shared" si="17"/>
        <v>0</v>
      </c>
    </row>
    <row r="79" spans="1:22" ht="15" customHeight="1" x14ac:dyDescent="0.25">
      <c r="A79" s="29"/>
      <c r="B79" s="13"/>
      <c r="C79" s="30"/>
      <c r="D79" s="50"/>
      <c r="E79" s="52"/>
      <c r="F79" s="53"/>
      <c r="G79" s="46">
        <f t="shared" si="13"/>
        <v>0</v>
      </c>
      <c r="H79" s="345">
        <f t="shared" si="14"/>
        <v>0</v>
      </c>
      <c r="I79" s="29"/>
      <c r="J79" s="13"/>
      <c r="K79" s="30"/>
      <c r="L79" s="60"/>
      <c r="M79" s="31"/>
      <c r="N79" s="53"/>
      <c r="O79" s="7">
        <f t="shared" si="15"/>
        <v>0</v>
      </c>
      <c r="P79" s="347">
        <f t="shared" si="16"/>
        <v>0</v>
      </c>
      <c r="R79" s="166"/>
      <c r="S79" s="160">
        <f t="shared" si="2"/>
        <v>0</v>
      </c>
      <c r="U79" s="166"/>
      <c r="V79" s="160">
        <f t="shared" si="17"/>
        <v>0</v>
      </c>
    </row>
    <row r="80" spans="1:22" ht="15" customHeight="1" thickBot="1" x14ac:dyDescent="0.3">
      <c r="A80" s="29"/>
      <c r="B80" s="13"/>
      <c r="C80" s="30"/>
      <c r="D80" s="50"/>
      <c r="E80" s="52"/>
      <c r="F80" s="53"/>
      <c r="G80" s="46">
        <f t="shared" si="13"/>
        <v>0</v>
      </c>
      <c r="H80" s="345">
        <f t="shared" si="14"/>
        <v>0</v>
      </c>
      <c r="I80" s="29"/>
      <c r="J80" s="13"/>
      <c r="K80" s="30"/>
      <c r="L80" s="60"/>
      <c r="M80" s="31"/>
      <c r="N80" s="53"/>
      <c r="O80" s="7">
        <f>M79*J79</f>
        <v>0</v>
      </c>
      <c r="P80" s="347">
        <f t="shared" si="16"/>
        <v>0</v>
      </c>
      <c r="R80" s="167"/>
      <c r="S80" s="162">
        <f t="shared" si="2"/>
        <v>0</v>
      </c>
      <c r="U80" s="167"/>
      <c r="V80" s="162">
        <f t="shared" si="17"/>
        <v>0</v>
      </c>
    </row>
    <row r="81" spans="1:16" x14ac:dyDescent="0.25">
      <c r="A81" s="69"/>
      <c r="B81" s="69"/>
      <c r="C81" s="69"/>
      <c r="D81" s="69"/>
      <c r="E81" s="69"/>
      <c r="F81" s="69"/>
      <c r="G81" s="70">
        <f>SUM(G19:G80)</f>
        <v>0</v>
      </c>
      <c r="H81" s="346">
        <f>SUM(H19:H80)</f>
        <v>0</v>
      </c>
      <c r="I81" s="69"/>
      <c r="J81" s="69"/>
      <c r="K81" s="69"/>
      <c r="L81" s="69"/>
      <c r="M81" s="69"/>
      <c r="N81" s="69"/>
      <c r="O81" s="1">
        <f>SUM(O19:O80)</f>
        <v>0</v>
      </c>
      <c r="P81" s="348">
        <f>SUM(P19:P80)</f>
        <v>0</v>
      </c>
    </row>
    <row r="82" spans="1:16" x14ac:dyDescent="0.25">
      <c r="A82" s="69"/>
      <c r="B82" s="69"/>
      <c r="C82" s="69"/>
      <c r="D82" s="69"/>
      <c r="E82" s="69"/>
      <c r="F82" s="69"/>
      <c r="G82" s="69"/>
      <c r="H82" s="69"/>
      <c r="I82" s="69"/>
      <c r="J82" s="69"/>
      <c r="K82" s="69"/>
      <c r="L82" s="69"/>
      <c r="M82" s="69"/>
      <c r="N82" s="69"/>
    </row>
  </sheetData>
  <sheetProtection algorithmName="SHA-512" hashValue="6+m8ODc/xu6ec+szReCp1LGGAQATxIXx1lMarphwTo8/JO7BSWHhWcoP2/S13dN42ZFTKm0GSfxLd8zWynsFnA==" saltValue="aQgMtkuuAGnE/Ob6A1cuww==" spinCount="100000" sheet="1" selectLockedCells="1"/>
  <mergeCells count="230">
    <mergeCell ref="O47:O48"/>
    <mergeCell ref="P47:P48"/>
    <mergeCell ref="O50:O51"/>
    <mergeCell ref="P50:P51"/>
    <mergeCell ref="O53:O54"/>
    <mergeCell ref="P53:P54"/>
    <mergeCell ref="I47:I48"/>
    <mergeCell ref="J47:J48"/>
    <mergeCell ref="K47:K48"/>
    <mergeCell ref="L47:L48"/>
    <mergeCell ref="M47:M48"/>
    <mergeCell ref="N47:N48"/>
    <mergeCell ref="I50:I51"/>
    <mergeCell ref="J50:J51"/>
    <mergeCell ref="K50:K51"/>
    <mergeCell ref="L50:L51"/>
    <mergeCell ref="M50:M51"/>
    <mergeCell ref="N50:N51"/>
    <mergeCell ref="V56:V57"/>
    <mergeCell ref="V59:V60"/>
    <mergeCell ref="U56:U57"/>
    <mergeCell ref="U59:U60"/>
    <mergeCell ref="M28:M29"/>
    <mergeCell ref="M30:M31"/>
    <mergeCell ref="M32:M33"/>
    <mergeCell ref="M34:M35"/>
    <mergeCell ref="M36:M37"/>
    <mergeCell ref="M38:M39"/>
    <mergeCell ref="M40:M41"/>
    <mergeCell ref="V40:V41"/>
    <mergeCell ref="V38:V39"/>
    <mergeCell ref="U40:U41"/>
    <mergeCell ref="N36:N37"/>
    <mergeCell ref="O36:O37"/>
    <mergeCell ref="P36:P37"/>
    <mergeCell ref="N38:N39"/>
    <mergeCell ref="R53:R54"/>
    <mergeCell ref="R56:R57"/>
    <mergeCell ref="S27:S28"/>
    <mergeCell ref="S42:S43"/>
    <mergeCell ref="S44:S45"/>
    <mergeCell ref="S46:S47"/>
    <mergeCell ref="V21:V22"/>
    <mergeCell ref="V26:V27"/>
    <mergeCell ref="V28:V29"/>
    <mergeCell ref="V30:V31"/>
    <mergeCell ref="V32:V33"/>
    <mergeCell ref="V34:V35"/>
    <mergeCell ref="U54:U55"/>
    <mergeCell ref="U32:U33"/>
    <mergeCell ref="U34:U35"/>
    <mergeCell ref="U36:U37"/>
    <mergeCell ref="U38:U39"/>
    <mergeCell ref="V44:V45"/>
    <mergeCell ref="V51:V52"/>
    <mergeCell ref="V54:V55"/>
    <mergeCell ref="V36:V37"/>
    <mergeCell ref="U21:U22"/>
    <mergeCell ref="U26:U27"/>
    <mergeCell ref="U28:U29"/>
    <mergeCell ref="U30:U31"/>
    <mergeCell ref="U44:U45"/>
    <mergeCell ref="U51:U52"/>
    <mergeCell ref="L14:N15"/>
    <mergeCell ref="L10:N10"/>
    <mergeCell ref="L11:N11"/>
    <mergeCell ref="L21:L22"/>
    <mergeCell ref="M21:M22"/>
    <mergeCell ref="N21:N22"/>
    <mergeCell ref="P28:P29"/>
    <mergeCell ref="P32:P33"/>
    <mergeCell ref="P30:P31"/>
    <mergeCell ref="P21:P22"/>
    <mergeCell ref="P26:P27"/>
    <mergeCell ref="L30:L31"/>
    <mergeCell ref="N30:N31"/>
    <mergeCell ref="O30:O31"/>
    <mergeCell ref="L32:L33"/>
    <mergeCell ref="S48:S49"/>
    <mergeCell ref="S50:S51"/>
    <mergeCell ref="S53:S54"/>
    <mergeCell ref="S56:S57"/>
    <mergeCell ref="R27:R28"/>
    <mergeCell ref="R42:R43"/>
    <mergeCell ref="R44:R45"/>
    <mergeCell ref="R46:R47"/>
    <mergeCell ref="R48:R49"/>
    <mergeCell ref="R50:R51"/>
    <mergeCell ref="A12:C12"/>
    <mergeCell ref="A10:C11"/>
    <mergeCell ref="B9:C9"/>
    <mergeCell ref="A8:C8"/>
    <mergeCell ref="A7:C7"/>
    <mergeCell ref="K6:K7"/>
    <mergeCell ref="K12:K13"/>
    <mergeCell ref="L8:N9"/>
    <mergeCell ref="L12:N13"/>
    <mergeCell ref="K8:K9"/>
    <mergeCell ref="A44:A45"/>
    <mergeCell ref="B44:B45"/>
    <mergeCell ref="C44:C45"/>
    <mergeCell ref="D44:D45"/>
    <mergeCell ref="E44:E45"/>
    <mergeCell ref="F44:F45"/>
    <mergeCell ref="G44:G45"/>
    <mergeCell ref="H27:H28"/>
    <mergeCell ref="G27:G28"/>
    <mergeCell ref="A33:A34"/>
    <mergeCell ref="B33:B34"/>
    <mergeCell ref="C33:C34"/>
    <mergeCell ref="D33:D34"/>
    <mergeCell ref="E33:E34"/>
    <mergeCell ref="F33:F34"/>
    <mergeCell ref="A35:A36"/>
    <mergeCell ref="B35:B36"/>
    <mergeCell ref="C35:C36"/>
    <mergeCell ref="D35:D36"/>
    <mergeCell ref="E35:E36"/>
    <mergeCell ref="F35:F36"/>
    <mergeCell ref="A37:A38"/>
    <mergeCell ref="B37:B38"/>
    <mergeCell ref="G42:G43"/>
    <mergeCell ref="A4:C5"/>
    <mergeCell ref="A1:C3"/>
    <mergeCell ref="A19:F20"/>
    <mergeCell ref="D1:K1"/>
    <mergeCell ref="I19:N20"/>
    <mergeCell ref="D3:K3"/>
    <mergeCell ref="D2:K2"/>
    <mergeCell ref="L1:N3"/>
    <mergeCell ref="L4:N5"/>
    <mergeCell ref="K4:K5"/>
    <mergeCell ref="D4:J5"/>
    <mergeCell ref="A16:B17"/>
    <mergeCell ref="C16:C17"/>
    <mergeCell ref="D16:E17"/>
    <mergeCell ref="F16:J17"/>
    <mergeCell ref="K16:N16"/>
    <mergeCell ref="K17:N17"/>
    <mergeCell ref="B15:C15"/>
    <mergeCell ref="D6:J15"/>
    <mergeCell ref="L6:N7"/>
    <mergeCell ref="K14:K15"/>
    <mergeCell ref="A6:C6"/>
    <mergeCell ref="A13:C13"/>
    <mergeCell ref="A14:C14"/>
    <mergeCell ref="I28:I29"/>
    <mergeCell ref="J28:J29"/>
    <mergeCell ref="K28:K29"/>
    <mergeCell ref="L28:L29"/>
    <mergeCell ref="N28:N29"/>
    <mergeCell ref="O28:O29"/>
    <mergeCell ref="O32:O33"/>
    <mergeCell ref="H44:H45"/>
    <mergeCell ref="G46:G47"/>
    <mergeCell ref="H46:H47"/>
    <mergeCell ref="I34:I35"/>
    <mergeCell ref="J34:J35"/>
    <mergeCell ref="I32:I33"/>
    <mergeCell ref="J32:J33"/>
    <mergeCell ref="K32:K33"/>
    <mergeCell ref="I30:I31"/>
    <mergeCell ref="J30:J31"/>
    <mergeCell ref="N32:N33"/>
    <mergeCell ref="J38:J39"/>
    <mergeCell ref="K38:K39"/>
    <mergeCell ref="L38:L39"/>
    <mergeCell ref="I36:I37"/>
    <mergeCell ref="J36:J37"/>
    <mergeCell ref="K36:K37"/>
    <mergeCell ref="K21:K22"/>
    <mergeCell ref="O21:O22"/>
    <mergeCell ref="I26:I27"/>
    <mergeCell ref="J26:J27"/>
    <mergeCell ref="L26:L27"/>
    <mergeCell ref="N26:N27"/>
    <mergeCell ref="O26:O27"/>
    <mergeCell ref="K26:K27"/>
    <mergeCell ref="M26:M27"/>
    <mergeCell ref="I21:I22"/>
    <mergeCell ref="J21:J22"/>
    <mergeCell ref="K34:K35"/>
    <mergeCell ref="K30:K31"/>
    <mergeCell ref="O38:O39"/>
    <mergeCell ref="L34:L35"/>
    <mergeCell ref="O40:O41"/>
    <mergeCell ref="P40:P41"/>
    <mergeCell ref="I38:I39"/>
    <mergeCell ref="N34:N35"/>
    <mergeCell ref="O34:O35"/>
    <mergeCell ref="P34:P35"/>
    <mergeCell ref="P38:P39"/>
    <mergeCell ref="I40:I41"/>
    <mergeCell ref="J40:J41"/>
    <mergeCell ref="K40:K41"/>
    <mergeCell ref="I69:N70"/>
    <mergeCell ref="C37:C38"/>
    <mergeCell ref="D37:D38"/>
    <mergeCell ref="E37:E38"/>
    <mergeCell ref="F37:F38"/>
    <mergeCell ref="L40:L41"/>
    <mergeCell ref="N40:N41"/>
    <mergeCell ref="G50:G51"/>
    <mergeCell ref="H50:H51"/>
    <mergeCell ref="G56:G57"/>
    <mergeCell ref="H56:H57"/>
    <mergeCell ref="G53:G54"/>
    <mergeCell ref="H53:H54"/>
    <mergeCell ref="H42:H43"/>
    <mergeCell ref="G48:G49"/>
    <mergeCell ref="H48:H49"/>
    <mergeCell ref="L36:L37"/>
    <mergeCell ref="I53:I54"/>
    <mergeCell ref="J53:J54"/>
    <mergeCell ref="K53:K54"/>
    <mergeCell ref="L53:L54"/>
    <mergeCell ref="M53:M54"/>
    <mergeCell ref="N53:N54"/>
    <mergeCell ref="A39:A40"/>
    <mergeCell ref="B39:B40"/>
    <mergeCell ref="C39:C40"/>
    <mergeCell ref="D39:D40"/>
    <mergeCell ref="E39:E40"/>
    <mergeCell ref="F39:F40"/>
    <mergeCell ref="A41:A42"/>
    <mergeCell ref="B41:B42"/>
    <mergeCell ref="C41:C42"/>
    <mergeCell ref="D41:D42"/>
    <mergeCell ref="E41:E42"/>
    <mergeCell ref="F41:F42"/>
  </mergeCells>
  <phoneticPr fontId="20" type="noConversion"/>
  <pageMargins left="0.75" right="0.125" top="0.5" bottom="0.5" header="0.5" footer="0.25"/>
  <pageSetup scale="54" fitToHeight="0" orientation="portrait" horizontalDpi="300" verticalDpi="300" r:id="rId1"/>
  <headerFooter alignWithMargins="0">
    <oddFooter>&amp;L&amp;"Arial,Bold"&amp;9RDF - Frames-Sticks
Last Revised:  February 2025&amp;C&amp;"Arial,Bold"&amp;9THIS ORDER IS SUBJECT TO THE TERMS AND CONDITIONS
AS OUTLINED IN THE CONDITIONS OF SALE.&amp;R&amp;"Arial,Bold"&amp;9PRINTED IN USA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pageSetUpPr fitToPage="1"/>
  </sheetPr>
  <dimension ref="A1:V81"/>
  <sheetViews>
    <sheetView showGridLines="0" tabSelected="1" zoomScale="75" workbookViewId="0">
      <selection activeCell="L1" sqref="L1:N3"/>
    </sheetView>
  </sheetViews>
  <sheetFormatPr defaultRowHeight="15.75" x14ac:dyDescent="0.25"/>
  <cols>
    <col min="1" max="1" width="18.625" customWidth="1"/>
    <col min="3" max="3" width="32.125" customWidth="1"/>
    <col min="4" max="4" width="8.125" customWidth="1"/>
    <col min="7" max="8" width="12.625" hidden="1" customWidth="1"/>
    <col min="9" max="9" width="18.625" customWidth="1"/>
    <col min="11" max="11" width="25.625" customWidth="1"/>
    <col min="12" max="12" width="10.625" customWidth="1"/>
    <col min="13" max="13" width="10.25" bestFit="1" customWidth="1"/>
    <col min="15" max="16" width="12.625" hidden="1" customWidth="1"/>
    <col min="18" max="22" width="9" hidden="1" customWidth="1"/>
  </cols>
  <sheetData>
    <row r="1" spans="1:14" ht="15" customHeight="1" x14ac:dyDescent="0.25">
      <c r="A1" s="538" t="s">
        <v>113</v>
      </c>
      <c r="B1" s="628"/>
      <c r="C1" s="629"/>
      <c r="D1" s="511" t="s">
        <v>256</v>
      </c>
      <c r="E1" s="512"/>
      <c r="F1" s="512"/>
      <c r="G1" s="512"/>
      <c r="H1" s="512"/>
      <c r="I1" s="512"/>
      <c r="J1" s="512"/>
      <c r="K1" s="513"/>
      <c r="L1" s="445" t="s">
        <v>790</v>
      </c>
      <c r="M1" s="701"/>
      <c r="N1" s="446"/>
    </row>
    <row r="2" spans="1:14" ht="15" customHeight="1" x14ac:dyDescent="0.25">
      <c r="A2" s="630"/>
      <c r="B2" s="631"/>
      <c r="C2" s="632"/>
      <c r="D2" s="514" t="s">
        <v>21</v>
      </c>
      <c r="E2" s="515"/>
      <c r="F2" s="515"/>
      <c r="G2" s="515"/>
      <c r="H2" s="515"/>
      <c r="I2" s="515"/>
      <c r="J2" s="515"/>
      <c r="K2" s="516"/>
      <c r="L2" s="447"/>
      <c r="M2" s="702"/>
      <c r="N2" s="448"/>
    </row>
    <row r="3" spans="1:14" ht="15" customHeight="1" thickBot="1" x14ac:dyDescent="0.3">
      <c r="A3" s="633"/>
      <c r="B3" s="634"/>
      <c r="C3" s="635"/>
      <c r="D3" s="636" t="s">
        <v>242</v>
      </c>
      <c r="E3" s="637"/>
      <c r="F3" s="637"/>
      <c r="G3" s="637"/>
      <c r="H3" s="637"/>
      <c r="I3" s="637"/>
      <c r="J3" s="637"/>
      <c r="K3" s="638"/>
      <c r="L3" s="449"/>
      <c r="M3" s="703"/>
      <c r="N3" s="450"/>
    </row>
    <row r="4" spans="1:14" ht="15" customHeight="1" x14ac:dyDescent="0.25">
      <c r="A4" s="499" t="s">
        <v>176</v>
      </c>
      <c r="B4" s="500"/>
      <c r="C4" s="501"/>
      <c r="D4" s="505" t="s">
        <v>18</v>
      </c>
      <c r="E4" s="506"/>
      <c r="F4" s="506"/>
      <c r="G4" s="506"/>
      <c r="H4" s="506"/>
      <c r="I4" s="506"/>
      <c r="J4" s="507"/>
      <c r="K4" s="415" t="s">
        <v>22</v>
      </c>
      <c r="L4" s="421" t="str">
        <f>'Summary Sheet'!K4</f>
        <v>CHUCK WAGON</v>
      </c>
      <c r="M4" s="620"/>
      <c r="N4" s="422"/>
    </row>
    <row r="5" spans="1:14" ht="15" customHeight="1" thickBot="1" x14ac:dyDescent="0.3">
      <c r="A5" s="502"/>
      <c r="B5" s="503"/>
      <c r="C5" s="504"/>
      <c r="D5" s="508"/>
      <c r="E5" s="509"/>
      <c r="F5" s="509"/>
      <c r="G5" s="509"/>
      <c r="H5" s="509"/>
      <c r="I5" s="509"/>
      <c r="J5" s="510"/>
      <c r="K5" s="416"/>
      <c r="L5" s="423"/>
      <c r="M5" s="621"/>
      <c r="N5" s="424"/>
    </row>
    <row r="6" spans="1:14" ht="18" customHeight="1" x14ac:dyDescent="0.25">
      <c r="A6" s="412" t="str">
        <f>'Summary Sheet'!A6:C6</f>
        <v>ABC COMPANY</v>
      </c>
      <c r="B6" s="413"/>
      <c r="C6" s="414"/>
      <c r="D6" s="403" t="str">
        <f>'Summary Sheet'!D6:I15</f>
        <v>TYPE ANY SPECIAL INSTRUCTIONS IN THIS BOX.</v>
      </c>
      <c r="E6" s="404"/>
      <c r="F6" s="404"/>
      <c r="G6" s="404"/>
      <c r="H6" s="404"/>
      <c r="I6" s="404"/>
      <c r="J6" s="405"/>
      <c r="K6" s="415" t="s">
        <v>23</v>
      </c>
      <c r="L6" s="421" t="str">
        <f>'Summary Sheet'!K6</f>
        <v>(123) 456-7890</v>
      </c>
      <c r="M6" s="620"/>
      <c r="N6" s="422"/>
    </row>
    <row r="7" spans="1:14" ht="18" customHeight="1" thickBot="1" x14ac:dyDescent="0.3">
      <c r="A7" s="398" t="str">
        <f>'Summary Sheet'!A7:C7</f>
        <v>123 ACTION AVE</v>
      </c>
      <c r="B7" s="399"/>
      <c r="C7" s="400"/>
      <c r="D7" s="406"/>
      <c r="E7" s="407"/>
      <c r="F7" s="407"/>
      <c r="G7" s="407"/>
      <c r="H7" s="407"/>
      <c r="I7" s="407"/>
      <c r="J7" s="408"/>
      <c r="K7" s="416"/>
      <c r="L7" s="423"/>
      <c r="M7" s="621"/>
      <c r="N7" s="424"/>
    </row>
    <row r="8" spans="1:14" ht="18" customHeight="1" x14ac:dyDescent="0.25">
      <c r="A8" s="398" t="str">
        <f>'Summary Sheet'!A8:C8</f>
        <v>MCKENZIE, TN 38201</v>
      </c>
      <c r="B8" s="399"/>
      <c r="C8" s="400"/>
      <c r="D8" s="406"/>
      <c r="E8" s="407"/>
      <c r="F8" s="407"/>
      <c r="G8" s="407"/>
      <c r="H8" s="407"/>
      <c r="I8" s="407"/>
      <c r="J8" s="408"/>
      <c r="K8" s="425" t="s">
        <v>24</v>
      </c>
      <c r="L8" s="429">
        <f>'Summary Sheet'!K8</f>
        <v>36892</v>
      </c>
      <c r="M8" s="622"/>
      <c r="N8" s="430"/>
    </row>
    <row r="9" spans="1:14" ht="18" customHeight="1" thickBot="1" x14ac:dyDescent="0.3">
      <c r="A9" s="21" t="s">
        <v>17</v>
      </c>
      <c r="B9" s="401" t="str">
        <f>'Summary Sheet'!B9:C9</f>
        <v>CHUCK WAGON</v>
      </c>
      <c r="C9" s="402"/>
      <c r="D9" s="406"/>
      <c r="E9" s="407"/>
      <c r="F9" s="407"/>
      <c r="G9" s="407"/>
      <c r="H9" s="407"/>
      <c r="I9" s="407"/>
      <c r="J9" s="408"/>
      <c r="K9" s="426"/>
      <c r="L9" s="431"/>
      <c r="M9" s="623"/>
      <c r="N9" s="432"/>
    </row>
    <row r="10" spans="1:14" ht="15" customHeight="1" x14ac:dyDescent="0.25">
      <c r="A10" s="499" t="s">
        <v>16</v>
      </c>
      <c r="B10" s="500"/>
      <c r="C10" s="501"/>
      <c r="D10" s="406"/>
      <c r="E10" s="407"/>
      <c r="F10" s="407"/>
      <c r="G10" s="407"/>
      <c r="H10" s="407"/>
      <c r="I10" s="407"/>
      <c r="J10" s="408"/>
      <c r="K10" s="64" t="s">
        <v>27</v>
      </c>
      <c r="L10" s="417" t="s">
        <v>9</v>
      </c>
      <c r="M10" s="624"/>
      <c r="N10" s="418"/>
    </row>
    <row r="11" spans="1:14" ht="15" customHeight="1" thickBot="1" x14ac:dyDescent="0.3">
      <c r="A11" s="502"/>
      <c r="B11" s="503"/>
      <c r="C11" s="504"/>
      <c r="D11" s="406"/>
      <c r="E11" s="407"/>
      <c r="F11" s="407"/>
      <c r="G11" s="407"/>
      <c r="H11" s="407"/>
      <c r="I11" s="407"/>
      <c r="J11" s="408"/>
      <c r="K11" s="66">
        <f>'Summary Sheet'!J11</f>
        <v>0.78900000000000003</v>
      </c>
      <c r="L11" s="736">
        <f>H81+P81</f>
        <v>0</v>
      </c>
      <c r="M11" s="737"/>
      <c r="N11" s="738"/>
    </row>
    <row r="12" spans="1:14" ht="18" customHeight="1" x14ac:dyDescent="0.25">
      <c r="A12" s="412" t="str">
        <f>'Summary Sheet'!A12:C12</f>
        <v>ABC COMPANY</v>
      </c>
      <c r="B12" s="413"/>
      <c r="C12" s="414"/>
      <c r="D12" s="406"/>
      <c r="E12" s="407"/>
      <c r="F12" s="407"/>
      <c r="G12" s="407"/>
      <c r="H12" s="407"/>
      <c r="I12" s="407"/>
      <c r="J12" s="408"/>
      <c r="K12" s="650" t="s">
        <v>26</v>
      </c>
      <c r="L12" s="371">
        <f>L14*K11</f>
        <v>0</v>
      </c>
      <c r="M12" s="648"/>
      <c r="N12" s="372"/>
    </row>
    <row r="13" spans="1:14" ht="18" customHeight="1" thickBot="1" x14ac:dyDescent="0.3">
      <c r="A13" s="398" t="str">
        <f>'Summary Sheet'!A13:C13</f>
        <v>123 ACTION AVE</v>
      </c>
      <c r="B13" s="399"/>
      <c r="C13" s="400"/>
      <c r="D13" s="406"/>
      <c r="E13" s="407"/>
      <c r="F13" s="407"/>
      <c r="G13" s="407"/>
      <c r="H13" s="407"/>
      <c r="I13" s="407"/>
      <c r="J13" s="408"/>
      <c r="K13" s="651"/>
      <c r="L13" s="373"/>
      <c r="M13" s="649"/>
      <c r="N13" s="374"/>
    </row>
    <row r="14" spans="1:14" ht="18" customHeight="1" x14ac:dyDescent="0.25">
      <c r="A14" s="398" t="str">
        <f>'Summary Sheet'!A14:C14</f>
        <v>MCKENZIE, TN 38201</v>
      </c>
      <c r="B14" s="399"/>
      <c r="C14" s="400"/>
      <c r="D14" s="406"/>
      <c r="E14" s="407"/>
      <c r="F14" s="407"/>
      <c r="G14" s="407"/>
      <c r="H14" s="407"/>
      <c r="I14" s="407"/>
      <c r="J14" s="408"/>
      <c r="K14" s="650" t="s">
        <v>178</v>
      </c>
      <c r="L14" s="371">
        <f>G81+O81</f>
        <v>0</v>
      </c>
      <c r="M14" s="648"/>
      <c r="N14" s="372"/>
    </row>
    <row r="15" spans="1:14" ht="18" customHeight="1" thickBot="1" x14ac:dyDescent="0.3">
      <c r="A15" s="21" t="s">
        <v>17</v>
      </c>
      <c r="B15" s="401" t="str">
        <f>'Summary Sheet'!B15:C15</f>
        <v>CHUCK WAGON</v>
      </c>
      <c r="C15" s="402"/>
      <c r="D15" s="409"/>
      <c r="E15" s="410"/>
      <c r="F15" s="410"/>
      <c r="G15" s="410"/>
      <c r="H15" s="410"/>
      <c r="I15" s="410"/>
      <c r="J15" s="411"/>
      <c r="K15" s="651"/>
      <c r="L15" s="373"/>
      <c r="M15" s="649"/>
      <c r="N15" s="374"/>
    </row>
    <row r="16" spans="1:14" ht="15" customHeight="1" x14ac:dyDescent="0.25">
      <c r="A16" s="495" t="s">
        <v>10</v>
      </c>
      <c r="B16" s="496"/>
      <c r="C16" s="380">
        <f>'Summary Sheet'!C16:C17</f>
        <v>12345</v>
      </c>
      <c r="D16" s="495" t="s">
        <v>11</v>
      </c>
      <c r="E16" s="496"/>
      <c r="F16" s="653">
        <f>'Summary Sheet'!H16</f>
        <v>12345</v>
      </c>
      <c r="G16" s="382"/>
      <c r="H16" s="382"/>
      <c r="I16" s="382"/>
      <c r="J16" s="383"/>
      <c r="K16" s="363" t="s">
        <v>12</v>
      </c>
      <c r="L16" s="364"/>
      <c r="M16" s="364"/>
      <c r="N16" s="365"/>
    </row>
    <row r="17" spans="1:22" ht="15" customHeight="1" thickBot="1" x14ac:dyDescent="0.3">
      <c r="A17" s="497"/>
      <c r="B17" s="498"/>
      <c r="C17" s="381"/>
      <c r="D17" s="497"/>
      <c r="E17" s="498"/>
      <c r="F17" s="654"/>
      <c r="G17" s="384"/>
      <c r="H17" s="384"/>
      <c r="I17" s="384"/>
      <c r="J17" s="385"/>
      <c r="K17" s="492" t="str">
        <f>'Summary Sheet'!J17</f>
        <v>12345-ABCDEFG</v>
      </c>
      <c r="L17" s="493"/>
      <c r="M17" s="493"/>
      <c r="N17" s="494"/>
    </row>
    <row r="18" spans="1:22" ht="15" customHeight="1" x14ac:dyDescent="0.25">
      <c r="A18" s="14" t="s">
        <v>0</v>
      </c>
      <c r="B18" s="15" t="s">
        <v>1</v>
      </c>
      <c r="C18" s="15" t="s">
        <v>2</v>
      </c>
      <c r="D18" s="15" t="s">
        <v>79</v>
      </c>
      <c r="E18" s="48" t="s">
        <v>3</v>
      </c>
      <c r="F18" s="16" t="s">
        <v>4</v>
      </c>
      <c r="G18" s="17" t="s">
        <v>8</v>
      </c>
      <c r="H18" s="17" t="s">
        <v>4</v>
      </c>
      <c r="I18" s="18" t="s">
        <v>0</v>
      </c>
      <c r="J18" s="15" t="s">
        <v>1</v>
      </c>
      <c r="K18" s="15" t="s">
        <v>2</v>
      </c>
      <c r="L18" s="15" t="s">
        <v>79</v>
      </c>
      <c r="M18" s="15" t="s">
        <v>3</v>
      </c>
      <c r="N18" s="16" t="s">
        <v>4</v>
      </c>
      <c r="O18" s="23" t="s">
        <v>8</v>
      </c>
      <c r="P18" s="23" t="s">
        <v>4</v>
      </c>
    </row>
    <row r="19" spans="1:22" ht="15" customHeight="1" x14ac:dyDescent="0.25">
      <c r="A19" s="523" t="s">
        <v>834</v>
      </c>
      <c r="B19" s="524"/>
      <c r="C19" s="524"/>
      <c r="D19" s="524"/>
      <c r="E19" s="524"/>
      <c r="F19" s="525"/>
      <c r="G19" s="46">
        <f>E19*B19</f>
        <v>0</v>
      </c>
      <c r="H19" s="47">
        <f>F19*B19</f>
        <v>0</v>
      </c>
      <c r="I19" s="523" t="s">
        <v>166</v>
      </c>
      <c r="J19" s="524"/>
      <c r="K19" s="524"/>
      <c r="L19" s="524"/>
      <c r="M19" s="524"/>
      <c r="N19" s="525"/>
      <c r="O19" s="7">
        <f>M19*J19</f>
        <v>0</v>
      </c>
      <c r="P19" s="24">
        <f>N19*J19</f>
        <v>0</v>
      </c>
    </row>
    <row r="20" spans="1:22" ht="15" customHeight="1" thickBot="1" x14ac:dyDescent="0.3">
      <c r="A20" s="529"/>
      <c r="B20" s="530"/>
      <c r="C20" s="530"/>
      <c r="D20" s="530"/>
      <c r="E20" s="530"/>
      <c r="F20" s="531"/>
      <c r="G20" s="46">
        <f t="shared" ref="G20:G80" si="0">E20*B20</f>
        <v>0</v>
      </c>
      <c r="H20" s="47">
        <f t="shared" ref="H20:H80" si="1">F20*B20</f>
        <v>0</v>
      </c>
      <c r="I20" s="529"/>
      <c r="J20" s="530"/>
      <c r="K20" s="530"/>
      <c r="L20" s="530"/>
      <c r="M20" s="530"/>
      <c r="N20" s="531"/>
      <c r="O20" s="7">
        <f>M20*J20</f>
        <v>0</v>
      </c>
      <c r="P20" s="24">
        <f>N20*J20</f>
        <v>0</v>
      </c>
      <c r="S20" s="156" t="s">
        <v>251</v>
      </c>
      <c r="V20" s="156" t="s">
        <v>251</v>
      </c>
    </row>
    <row r="21" spans="1:22" ht="15" customHeight="1" x14ac:dyDescent="0.25">
      <c r="A21" s="29">
        <v>3199908</v>
      </c>
      <c r="B21" s="6"/>
      <c r="C21" s="40" t="s">
        <v>891</v>
      </c>
      <c r="D21" s="49" t="s">
        <v>154</v>
      </c>
      <c r="E21" s="341">
        <v>92</v>
      </c>
      <c r="F21" s="61">
        <v>5.0999999999999996</v>
      </c>
      <c r="G21" s="46">
        <f t="shared" si="0"/>
        <v>0</v>
      </c>
      <c r="H21" s="47">
        <f t="shared" si="1"/>
        <v>0</v>
      </c>
      <c r="I21" s="29">
        <v>3927102</v>
      </c>
      <c r="J21" s="10"/>
      <c r="K21" s="40" t="s">
        <v>174</v>
      </c>
      <c r="L21" s="60" t="s">
        <v>154</v>
      </c>
      <c r="M21" s="322">
        <v>180</v>
      </c>
      <c r="N21" s="298">
        <v>3</v>
      </c>
      <c r="O21" s="7">
        <f t="shared" ref="O21:O73" si="2">M21*J21</f>
        <v>0</v>
      </c>
      <c r="P21" s="24">
        <f t="shared" ref="P21:P73" si="3">N21*J21</f>
        <v>0</v>
      </c>
      <c r="R21" s="168">
        <v>25</v>
      </c>
      <c r="S21" s="158">
        <f>ROUND(R21*1.1,0)</f>
        <v>28</v>
      </c>
      <c r="U21" s="168">
        <v>398</v>
      </c>
      <c r="V21" s="158">
        <f>ROUND(U21*1.1,0)</f>
        <v>438</v>
      </c>
    </row>
    <row r="22" spans="1:22" ht="15" customHeight="1" x14ac:dyDescent="0.25">
      <c r="A22" s="29">
        <v>3199909</v>
      </c>
      <c r="B22" s="10"/>
      <c r="C22" s="40" t="s">
        <v>892</v>
      </c>
      <c r="D22" s="50" t="s">
        <v>154</v>
      </c>
      <c r="E22" s="341">
        <v>92</v>
      </c>
      <c r="F22" s="53">
        <v>5.0999999999999996</v>
      </c>
      <c r="G22" s="46">
        <f t="shared" si="0"/>
        <v>0</v>
      </c>
      <c r="H22" s="47">
        <f t="shared" si="1"/>
        <v>0</v>
      </c>
      <c r="I22" s="29">
        <v>3927104</v>
      </c>
      <c r="J22" s="10"/>
      <c r="K22" s="40" t="s">
        <v>175</v>
      </c>
      <c r="L22" s="60" t="s">
        <v>154</v>
      </c>
      <c r="M22" s="322">
        <v>173</v>
      </c>
      <c r="N22" s="63">
        <v>4.72</v>
      </c>
      <c r="O22" s="7">
        <f t="shared" si="2"/>
        <v>0</v>
      </c>
      <c r="P22" s="24">
        <f t="shared" si="3"/>
        <v>0</v>
      </c>
      <c r="R22" s="166">
        <v>25</v>
      </c>
      <c r="S22" s="160">
        <f t="shared" ref="S22:S64" si="4">ROUND(R22*1.1,0)</f>
        <v>28</v>
      </c>
      <c r="U22" s="166">
        <v>398</v>
      </c>
      <c r="V22" s="160">
        <f>ROUND(U22*1.1,0)</f>
        <v>438</v>
      </c>
    </row>
    <row r="23" spans="1:22" ht="15" customHeight="1" x14ac:dyDescent="0.25">
      <c r="A23" s="29">
        <v>3199910</v>
      </c>
      <c r="B23" s="10"/>
      <c r="C23" s="40" t="s">
        <v>893</v>
      </c>
      <c r="D23" s="50" t="s">
        <v>154</v>
      </c>
      <c r="E23" s="341">
        <v>92</v>
      </c>
      <c r="F23" s="53">
        <v>5.4</v>
      </c>
      <c r="G23" s="46">
        <f t="shared" si="0"/>
        <v>0</v>
      </c>
      <c r="H23" s="47">
        <f t="shared" si="1"/>
        <v>0</v>
      </c>
      <c r="I23" s="616">
        <v>3927106</v>
      </c>
      <c r="J23" s="618"/>
      <c r="K23" s="602" t="s">
        <v>155</v>
      </c>
      <c r="L23" s="669" t="s">
        <v>154</v>
      </c>
      <c r="M23" s="606">
        <v>215</v>
      </c>
      <c r="N23" s="614">
        <v>5.14</v>
      </c>
      <c r="O23" s="684">
        <f t="shared" si="2"/>
        <v>0</v>
      </c>
      <c r="P23" s="724">
        <f t="shared" si="3"/>
        <v>0</v>
      </c>
      <c r="R23" s="166">
        <v>25</v>
      </c>
      <c r="S23" s="160">
        <f t="shared" si="4"/>
        <v>28</v>
      </c>
      <c r="U23" s="656">
        <v>511</v>
      </c>
      <c r="V23" s="658">
        <f t="shared" ref="V23:V43" si="5">ROUND(U23*1.1,0)</f>
        <v>562</v>
      </c>
    </row>
    <row r="24" spans="1:22" ht="15" customHeight="1" x14ac:dyDescent="0.25">
      <c r="A24" s="29">
        <v>3199911</v>
      </c>
      <c r="B24" s="10"/>
      <c r="C24" s="40" t="s">
        <v>894</v>
      </c>
      <c r="D24" s="50" t="s">
        <v>154</v>
      </c>
      <c r="E24" s="341">
        <v>92</v>
      </c>
      <c r="F24" s="53">
        <v>5.4</v>
      </c>
      <c r="G24" s="46">
        <f t="shared" si="0"/>
        <v>0</v>
      </c>
      <c r="H24" s="47">
        <f t="shared" si="1"/>
        <v>0</v>
      </c>
      <c r="I24" s="617"/>
      <c r="J24" s="619"/>
      <c r="K24" s="603"/>
      <c r="L24" s="670"/>
      <c r="M24" s="607"/>
      <c r="N24" s="615"/>
      <c r="O24" s="685"/>
      <c r="P24" s="725"/>
      <c r="R24" s="166">
        <v>25</v>
      </c>
      <c r="S24" s="160">
        <f t="shared" si="4"/>
        <v>28</v>
      </c>
      <c r="U24" s="656"/>
      <c r="V24" s="658"/>
    </row>
    <row r="25" spans="1:22" ht="15" customHeight="1" x14ac:dyDescent="0.25">
      <c r="A25" s="29">
        <v>3199914</v>
      </c>
      <c r="B25" s="10"/>
      <c r="C25" s="40" t="s">
        <v>895</v>
      </c>
      <c r="D25" s="50" t="s">
        <v>154</v>
      </c>
      <c r="E25" s="341">
        <v>92</v>
      </c>
      <c r="F25" s="53">
        <v>6.1</v>
      </c>
      <c r="G25" s="46">
        <f t="shared" si="0"/>
        <v>0</v>
      </c>
      <c r="H25" s="47">
        <f t="shared" si="1"/>
        <v>0</v>
      </c>
      <c r="I25" s="616">
        <v>3927108</v>
      </c>
      <c r="J25" s="618"/>
      <c r="K25" s="602" t="s">
        <v>156</v>
      </c>
      <c r="L25" s="722" t="s">
        <v>154</v>
      </c>
      <c r="M25" s="606">
        <v>215</v>
      </c>
      <c r="N25" s="726">
        <v>5.98</v>
      </c>
      <c r="O25" s="684">
        <f t="shared" si="2"/>
        <v>0</v>
      </c>
      <c r="P25" s="724">
        <f t="shared" si="3"/>
        <v>0</v>
      </c>
      <c r="R25" s="166">
        <v>25</v>
      </c>
      <c r="S25" s="160">
        <f t="shared" si="4"/>
        <v>28</v>
      </c>
      <c r="U25" s="707">
        <v>528</v>
      </c>
      <c r="V25" s="658">
        <f t="shared" si="5"/>
        <v>581</v>
      </c>
    </row>
    <row r="26" spans="1:22" ht="15" customHeight="1" x14ac:dyDescent="0.25">
      <c r="A26" s="29">
        <v>3199915</v>
      </c>
      <c r="B26" s="10"/>
      <c r="C26" s="40" t="s">
        <v>896</v>
      </c>
      <c r="D26" s="50" t="s">
        <v>154</v>
      </c>
      <c r="E26" s="341">
        <v>92</v>
      </c>
      <c r="F26" s="53">
        <v>6.1</v>
      </c>
      <c r="G26" s="46">
        <f t="shared" si="0"/>
        <v>0</v>
      </c>
      <c r="H26" s="47">
        <f t="shared" si="1"/>
        <v>0</v>
      </c>
      <c r="I26" s="617"/>
      <c r="J26" s="619"/>
      <c r="K26" s="603"/>
      <c r="L26" s="723"/>
      <c r="M26" s="607"/>
      <c r="N26" s="727"/>
      <c r="O26" s="685"/>
      <c r="P26" s="725"/>
      <c r="R26" s="166">
        <v>25</v>
      </c>
      <c r="S26" s="160">
        <f t="shared" si="4"/>
        <v>28</v>
      </c>
      <c r="U26" s="707"/>
      <c r="V26" s="658"/>
    </row>
    <row r="27" spans="1:22" ht="15" customHeight="1" x14ac:dyDescent="0.25">
      <c r="A27" s="299">
        <v>3199916</v>
      </c>
      <c r="B27" s="302"/>
      <c r="C27" s="304" t="s">
        <v>897</v>
      </c>
      <c r="D27" s="300" t="s">
        <v>154</v>
      </c>
      <c r="E27" s="342">
        <v>97</v>
      </c>
      <c r="F27" s="301">
        <v>4.8</v>
      </c>
      <c r="G27" s="320">
        <f t="shared" si="0"/>
        <v>0</v>
      </c>
      <c r="H27" s="721">
        <f t="shared" si="1"/>
        <v>0</v>
      </c>
      <c r="I27" s="616">
        <v>3927110</v>
      </c>
      <c r="J27" s="688"/>
      <c r="K27" s="602" t="s">
        <v>157</v>
      </c>
      <c r="L27" s="722" t="s">
        <v>154</v>
      </c>
      <c r="M27" s="606">
        <v>285</v>
      </c>
      <c r="N27" s="726">
        <v>6.04</v>
      </c>
      <c r="O27" s="684">
        <f t="shared" si="2"/>
        <v>0</v>
      </c>
      <c r="P27" s="724">
        <f t="shared" si="3"/>
        <v>0</v>
      </c>
      <c r="R27" s="656">
        <v>27</v>
      </c>
      <c r="S27" s="658">
        <f t="shared" si="4"/>
        <v>30</v>
      </c>
      <c r="U27" s="707">
        <v>291</v>
      </c>
      <c r="V27" s="658">
        <f t="shared" si="5"/>
        <v>320</v>
      </c>
    </row>
    <row r="28" spans="1:22" ht="15" customHeight="1" x14ac:dyDescent="0.25">
      <c r="A28" s="299">
        <v>3199917</v>
      </c>
      <c r="B28" s="302"/>
      <c r="C28" s="304" t="s">
        <v>898</v>
      </c>
      <c r="D28" s="300" t="s">
        <v>154</v>
      </c>
      <c r="E28" s="342">
        <v>97</v>
      </c>
      <c r="F28" s="301">
        <v>4.8</v>
      </c>
      <c r="G28" s="320">
        <f t="shared" si="0"/>
        <v>0</v>
      </c>
      <c r="H28" s="720"/>
      <c r="I28" s="617"/>
      <c r="J28" s="689"/>
      <c r="K28" s="603"/>
      <c r="L28" s="723"/>
      <c r="M28" s="607"/>
      <c r="N28" s="727"/>
      <c r="O28" s="685"/>
      <c r="P28" s="725"/>
      <c r="R28" s="656"/>
      <c r="S28" s="658"/>
      <c r="U28" s="707"/>
      <c r="V28" s="658"/>
    </row>
    <row r="29" spans="1:22" ht="15" customHeight="1" x14ac:dyDescent="0.25">
      <c r="A29" s="299">
        <v>3199918</v>
      </c>
      <c r="B29" s="302"/>
      <c r="C29" s="304" t="s">
        <v>899</v>
      </c>
      <c r="D29" s="300" t="s">
        <v>154</v>
      </c>
      <c r="E29" s="342">
        <v>97</v>
      </c>
      <c r="F29" s="301">
        <v>5.0999999999999996</v>
      </c>
      <c r="G29" s="321">
        <f t="shared" si="0"/>
        <v>0</v>
      </c>
      <c r="H29" s="721">
        <f t="shared" si="1"/>
        <v>0</v>
      </c>
      <c r="I29" s="616">
        <v>3927112</v>
      </c>
      <c r="J29" s="688"/>
      <c r="K29" s="602" t="s">
        <v>158</v>
      </c>
      <c r="L29" s="722" t="s">
        <v>154</v>
      </c>
      <c r="M29" s="606">
        <v>290</v>
      </c>
      <c r="N29" s="614">
        <v>6.78</v>
      </c>
      <c r="O29" s="684">
        <f t="shared" si="2"/>
        <v>0</v>
      </c>
      <c r="P29" s="724">
        <f t="shared" si="3"/>
        <v>0</v>
      </c>
      <c r="R29" s="656">
        <v>27</v>
      </c>
      <c r="S29" s="658">
        <f t="shared" si="4"/>
        <v>30</v>
      </c>
      <c r="U29" s="656">
        <v>300</v>
      </c>
      <c r="V29" s="658">
        <f t="shared" si="5"/>
        <v>330</v>
      </c>
    </row>
    <row r="30" spans="1:22" ht="15" customHeight="1" x14ac:dyDescent="0.25">
      <c r="A30" s="299">
        <v>3199919</v>
      </c>
      <c r="B30" s="302"/>
      <c r="C30" s="304" t="s">
        <v>900</v>
      </c>
      <c r="D30" s="300" t="s">
        <v>154</v>
      </c>
      <c r="E30" s="342">
        <v>97</v>
      </c>
      <c r="F30" s="301">
        <v>5.0999999999999996</v>
      </c>
      <c r="G30" s="321">
        <f t="shared" si="0"/>
        <v>0</v>
      </c>
      <c r="H30" s="720"/>
      <c r="I30" s="617"/>
      <c r="J30" s="689"/>
      <c r="K30" s="603"/>
      <c r="L30" s="723"/>
      <c r="M30" s="607"/>
      <c r="N30" s="615"/>
      <c r="O30" s="685"/>
      <c r="P30" s="725"/>
      <c r="R30" s="656"/>
      <c r="S30" s="658"/>
      <c r="U30" s="656"/>
      <c r="V30" s="658"/>
    </row>
    <row r="31" spans="1:22" ht="15" customHeight="1" x14ac:dyDescent="0.25">
      <c r="A31" s="299">
        <v>3199942</v>
      </c>
      <c r="B31" s="302"/>
      <c r="C31" s="304" t="s">
        <v>901</v>
      </c>
      <c r="D31" s="300" t="s">
        <v>154</v>
      </c>
      <c r="E31" s="355">
        <v>63</v>
      </c>
      <c r="F31" s="301">
        <v>6.2</v>
      </c>
      <c r="G31" s="320">
        <f t="shared" si="0"/>
        <v>0</v>
      </c>
      <c r="H31" s="721">
        <f t="shared" si="1"/>
        <v>0</v>
      </c>
      <c r="I31" s="616">
        <v>3927114</v>
      </c>
      <c r="J31" s="688"/>
      <c r="K31" s="602" t="s">
        <v>159</v>
      </c>
      <c r="L31" s="722" t="s">
        <v>154</v>
      </c>
      <c r="M31" s="606">
        <v>290</v>
      </c>
      <c r="N31" s="614">
        <v>7.2</v>
      </c>
      <c r="O31" s="684">
        <f t="shared" si="2"/>
        <v>0</v>
      </c>
      <c r="P31" s="724">
        <f t="shared" si="3"/>
        <v>0</v>
      </c>
      <c r="R31" s="656">
        <v>27</v>
      </c>
      <c r="S31" s="658">
        <f t="shared" si="4"/>
        <v>30</v>
      </c>
      <c r="U31" s="656">
        <v>297</v>
      </c>
      <c r="V31" s="658">
        <f t="shared" si="5"/>
        <v>327</v>
      </c>
    </row>
    <row r="32" spans="1:22" ht="15" customHeight="1" x14ac:dyDescent="0.25">
      <c r="A32" s="29">
        <v>3199949</v>
      </c>
      <c r="B32" s="10"/>
      <c r="C32" s="40" t="s">
        <v>835</v>
      </c>
      <c r="D32" s="50" t="s">
        <v>154</v>
      </c>
      <c r="E32" s="341">
        <v>63</v>
      </c>
      <c r="F32" s="53">
        <v>5.6</v>
      </c>
      <c r="G32" s="320">
        <f t="shared" si="0"/>
        <v>0</v>
      </c>
      <c r="H32" s="720"/>
      <c r="I32" s="617"/>
      <c r="J32" s="689"/>
      <c r="K32" s="603"/>
      <c r="L32" s="723"/>
      <c r="M32" s="607"/>
      <c r="N32" s="615"/>
      <c r="O32" s="685"/>
      <c r="P32" s="725"/>
      <c r="R32" s="656"/>
      <c r="S32" s="658"/>
      <c r="U32" s="656"/>
      <c r="V32" s="658"/>
    </row>
    <row r="33" spans="1:22" ht="15" customHeight="1" x14ac:dyDescent="0.25">
      <c r="A33" s="299">
        <v>3801276</v>
      </c>
      <c r="B33" s="302"/>
      <c r="C33" s="304" t="s">
        <v>902</v>
      </c>
      <c r="D33" s="300" t="s">
        <v>154</v>
      </c>
      <c r="E33" s="342">
        <v>92</v>
      </c>
      <c r="F33" s="301">
        <v>5.0999999999999996</v>
      </c>
      <c r="G33" s="321">
        <f t="shared" si="0"/>
        <v>0</v>
      </c>
      <c r="H33" s="721">
        <f t="shared" si="1"/>
        <v>0</v>
      </c>
      <c r="I33" s="728">
        <v>3927116</v>
      </c>
      <c r="J33" s="730"/>
      <c r="K33" s="602" t="s">
        <v>160</v>
      </c>
      <c r="L33" s="722" t="s">
        <v>154</v>
      </c>
      <c r="M33" s="606">
        <v>278</v>
      </c>
      <c r="N33" s="734">
        <v>6.21</v>
      </c>
      <c r="O33" s="732">
        <f t="shared" si="2"/>
        <v>0</v>
      </c>
      <c r="P33" s="739">
        <f t="shared" si="3"/>
        <v>0</v>
      </c>
      <c r="R33" s="656">
        <v>27</v>
      </c>
      <c r="S33" s="658">
        <f t="shared" si="4"/>
        <v>30</v>
      </c>
      <c r="U33" s="741">
        <v>154</v>
      </c>
      <c r="V33" s="658">
        <f t="shared" si="5"/>
        <v>169</v>
      </c>
    </row>
    <row r="34" spans="1:22" ht="15" customHeight="1" x14ac:dyDescent="0.25">
      <c r="A34" s="299">
        <v>3801277</v>
      </c>
      <c r="B34" s="302"/>
      <c r="C34" s="304" t="s">
        <v>903</v>
      </c>
      <c r="D34" s="300" t="s">
        <v>154</v>
      </c>
      <c r="E34" s="342">
        <v>92</v>
      </c>
      <c r="F34" s="301">
        <v>5.0999999999999996</v>
      </c>
      <c r="G34" s="321">
        <f t="shared" si="0"/>
        <v>0</v>
      </c>
      <c r="H34" s="720"/>
      <c r="I34" s="729"/>
      <c r="J34" s="731"/>
      <c r="K34" s="603"/>
      <c r="L34" s="723"/>
      <c r="M34" s="607"/>
      <c r="N34" s="735"/>
      <c r="O34" s="733"/>
      <c r="P34" s="740"/>
      <c r="R34" s="656"/>
      <c r="S34" s="658"/>
      <c r="U34" s="741"/>
      <c r="V34" s="658"/>
    </row>
    <row r="35" spans="1:22" ht="15" customHeight="1" x14ac:dyDescent="0.25">
      <c r="A35" s="299">
        <v>3801278</v>
      </c>
      <c r="B35" s="302"/>
      <c r="C35" s="304" t="s">
        <v>904</v>
      </c>
      <c r="D35" s="300" t="s">
        <v>154</v>
      </c>
      <c r="E35" s="342">
        <v>92</v>
      </c>
      <c r="F35" s="301">
        <v>5.4</v>
      </c>
      <c r="G35" s="321">
        <f t="shared" si="0"/>
        <v>0</v>
      </c>
      <c r="H35" s="721">
        <f t="shared" si="1"/>
        <v>0</v>
      </c>
      <c r="I35" s="616">
        <v>3927118</v>
      </c>
      <c r="J35" s="618"/>
      <c r="K35" s="602" t="s">
        <v>161</v>
      </c>
      <c r="L35" s="722" t="s">
        <v>154</v>
      </c>
      <c r="M35" s="606">
        <v>295</v>
      </c>
      <c r="N35" s="614">
        <v>6.99</v>
      </c>
      <c r="O35" s="684">
        <f t="shared" si="2"/>
        <v>0</v>
      </c>
      <c r="P35" s="724">
        <f t="shared" si="3"/>
        <v>0</v>
      </c>
      <c r="R35" s="656">
        <v>21</v>
      </c>
      <c r="S35" s="658">
        <f t="shared" si="4"/>
        <v>23</v>
      </c>
      <c r="U35" s="656">
        <v>159</v>
      </c>
      <c r="V35" s="658">
        <f t="shared" si="5"/>
        <v>175</v>
      </c>
    </row>
    <row r="36" spans="1:22" ht="15" customHeight="1" x14ac:dyDescent="0.25">
      <c r="A36" s="299">
        <v>3801279</v>
      </c>
      <c r="B36" s="302"/>
      <c r="C36" s="304" t="s">
        <v>905</v>
      </c>
      <c r="D36" s="300" t="s">
        <v>154</v>
      </c>
      <c r="E36" s="342">
        <v>92</v>
      </c>
      <c r="F36" s="301">
        <v>5.4</v>
      </c>
      <c r="G36" s="321">
        <f t="shared" si="0"/>
        <v>0</v>
      </c>
      <c r="H36" s="719"/>
      <c r="I36" s="617"/>
      <c r="J36" s="619"/>
      <c r="K36" s="603"/>
      <c r="L36" s="723"/>
      <c r="M36" s="607"/>
      <c r="N36" s="615"/>
      <c r="O36" s="685"/>
      <c r="P36" s="725"/>
      <c r="R36" s="656"/>
      <c r="S36" s="658"/>
      <c r="U36" s="656"/>
      <c r="V36" s="658"/>
    </row>
    <row r="37" spans="1:22" ht="15" customHeight="1" x14ac:dyDescent="0.25">
      <c r="A37" s="299">
        <v>3801286</v>
      </c>
      <c r="B37" s="302"/>
      <c r="C37" s="304" t="s">
        <v>906</v>
      </c>
      <c r="D37" s="300" t="s">
        <v>154</v>
      </c>
      <c r="E37" s="342">
        <v>92</v>
      </c>
      <c r="F37" s="301">
        <v>6.1</v>
      </c>
      <c r="G37" s="321">
        <f t="shared" si="0"/>
        <v>0</v>
      </c>
      <c r="H37" s="47">
        <f t="shared" si="1"/>
        <v>0</v>
      </c>
      <c r="I37" s="616">
        <v>3927120</v>
      </c>
      <c r="J37" s="618"/>
      <c r="K37" s="602" t="s">
        <v>162</v>
      </c>
      <c r="L37" s="722" t="s">
        <v>154</v>
      </c>
      <c r="M37" s="606">
        <v>307</v>
      </c>
      <c r="N37" s="614">
        <v>7.6</v>
      </c>
      <c r="O37" s="684">
        <f t="shared" si="2"/>
        <v>0</v>
      </c>
      <c r="P37" s="724">
        <f t="shared" si="3"/>
        <v>0</v>
      </c>
      <c r="R37" s="166">
        <v>25</v>
      </c>
      <c r="S37" s="160">
        <f t="shared" si="4"/>
        <v>28</v>
      </c>
      <c r="U37" s="656">
        <v>314</v>
      </c>
      <c r="V37" s="658">
        <f t="shared" si="5"/>
        <v>345</v>
      </c>
    </row>
    <row r="38" spans="1:22" ht="15" customHeight="1" x14ac:dyDescent="0.25">
      <c r="A38" s="299">
        <v>3801287</v>
      </c>
      <c r="B38" s="302"/>
      <c r="C38" s="304" t="s">
        <v>907</v>
      </c>
      <c r="D38" s="300" t="s">
        <v>154</v>
      </c>
      <c r="E38" s="342">
        <v>92</v>
      </c>
      <c r="F38" s="301">
        <v>6.1</v>
      </c>
      <c r="G38" s="321">
        <f t="shared" si="0"/>
        <v>0</v>
      </c>
      <c r="H38" s="718">
        <f t="shared" si="1"/>
        <v>0</v>
      </c>
      <c r="I38" s="617"/>
      <c r="J38" s="619"/>
      <c r="K38" s="603"/>
      <c r="L38" s="723"/>
      <c r="M38" s="607"/>
      <c r="N38" s="615"/>
      <c r="O38" s="685"/>
      <c r="P38" s="725"/>
      <c r="R38" s="656">
        <v>28</v>
      </c>
      <c r="S38" s="658">
        <f t="shared" si="4"/>
        <v>31</v>
      </c>
      <c r="U38" s="656"/>
      <c r="V38" s="658"/>
    </row>
    <row r="39" spans="1:22" ht="15" customHeight="1" x14ac:dyDescent="0.25">
      <c r="A39" s="616">
        <v>3801290</v>
      </c>
      <c r="B39" s="618"/>
      <c r="C39" s="602" t="s">
        <v>908</v>
      </c>
      <c r="D39" s="604" t="s">
        <v>154</v>
      </c>
      <c r="E39" s="606">
        <v>97</v>
      </c>
      <c r="F39" s="608">
        <v>5</v>
      </c>
      <c r="G39" s="610">
        <f t="shared" si="0"/>
        <v>0</v>
      </c>
      <c r="H39" s="719"/>
      <c r="I39" s="616">
        <v>3927122</v>
      </c>
      <c r="J39" s="618"/>
      <c r="K39" s="602" t="s">
        <v>163</v>
      </c>
      <c r="L39" s="722" t="s">
        <v>154</v>
      </c>
      <c r="M39" s="606">
        <v>444</v>
      </c>
      <c r="N39" s="614">
        <v>11.68</v>
      </c>
      <c r="O39" s="684">
        <f t="shared" si="2"/>
        <v>0</v>
      </c>
      <c r="P39" s="724">
        <f t="shared" si="3"/>
        <v>0</v>
      </c>
      <c r="R39" s="656"/>
      <c r="S39" s="658"/>
      <c r="U39" s="656">
        <v>226</v>
      </c>
      <c r="V39" s="658">
        <f t="shared" si="5"/>
        <v>249</v>
      </c>
    </row>
    <row r="40" spans="1:22" ht="15" customHeight="1" x14ac:dyDescent="0.25">
      <c r="A40" s="617"/>
      <c r="B40" s="619"/>
      <c r="C40" s="603"/>
      <c r="D40" s="605"/>
      <c r="E40" s="607"/>
      <c r="F40" s="609"/>
      <c r="G40" s="596"/>
      <c r="H40" s="718">
        <f t="shared" si="1"/>
        <v>0</v>
      </c>
      <c r="I40" s="617"/>
      <c r="J40" s="619"/>
      <c r="K40" s="603"/>
      <c r="L40" s="723"/>
      <c r="M40" s="607"/>
      <c r="N40" s="615"/>
      <c r="O40" s="685"/>
      <c r="P40" s="725"/>
      <c r="R40" s="656">
        <v>28</v>
      </c>
      <c r="S40" s="658">
        <f t="shared" si="4"/>
        <v>31</v>
      </c>
      <c r="U40" s="656"/>
      <c r="V40" s="658"/>
    </row>
    <row r="41" spans="1:22" ht="15" customHeight="1" x14ac:dyDescent="0.25">
      <c r="A41" s="616">
        <v>3801291</v>
      </c>
      <c r="B41" s="618"/>
      <c r="C41" s="602" t="s">
        <v>909</v>
      </c>
      <c r="D41" s="604" t="s">
        <v>154</v>
      </c>
      <c r="E41" s="606">
        <v>97</v>
      </c>
      <c r="F41" s="608">
        <v>5</v>
      </c>
      <c r="G41" s="610">
        <f t="shared" si="0"/>
        <v>0</v>
      </c>
      <c r="H41" s="719"/>
      <c r="I41" s="616">
        <v>3927124</v>
      </c>
      <c r="J41" s="618"/>
      <c r="K41" s="602" t="s">
        <v>164</v>
      </c>
      <c r="L41" s="722" t="s">
        <v>154</v>
      </c>
      <c r="M41" s="606">
        <v>460</v>
      </c>
      <c r="N41" s="614">
        <v>13.04</v>
      </c>
      <c r="O41" s="684">
        <f t="shared" si="2"/>
        <v>0</v>
      </c>
      <c r="P41" s="724">
        <f t="shared" si="3"/>
        <v>0</v>
      </c>
      <c r="R41" s="656"/>
      <c r="S41" s="658"/>
      <c r="U41" s="656">
        <v>235</v>
      </c>
      <c r="V41" s="658">
        <f t="shared" si="5"/>
        <v>259</v>
      </c>
    </row>
    <row r="42" spans="1:22" ht="15" customHeight="1" x14ac:dyDescent="0.25">
      <c r="A42" s="617"/>
      <c r="B42" s="619"/>
      <c r="C42" s="603"/>
      <c r="D42" s="605"/>
      <c r="E42" s="607"/>
      <c r="F42" s="609"/>
      <c r="G42" s="596"/>
      <c r="H42" s="718">
        <f t="shared" si="1"/>
        <v>0</v>
      </c>
      <c r="I42" s="617"/>
      <c r="J42" s="619"/>
      <c r="K42" s="603"/>
      <c r="L42" s="723"/>
      <c r="M42" s="607"/>
      <c r="N42" s="615"/>
      <c r="O42" s="685"/>
      <c r="P42" s="725"/>
      <c r="R42" s="656">
        <v>28</v>
      </c>
      <c r="S42" s="658">
        <f t="shared" si="4"/>
        <v>31</v>
      </c>
      <c r="U42" s="656"/>
      <c r="V42" s="658"/>
    </row>
    <row r="43" spans="1:22" ht="15" customHeight="1" x14ac:dyDescent="0.25">
      <c r="A43" s="616">
        <v>3801292</v>
      </c>
      <c r="B43" s="618"/>
      <c r="C43" s="602" t="s">
        <v>910</v>
      </c>
      <c r="D43" s="604" t="s">
        <v>154</v>
      </c>
      <c r="E43" s="606">
        <v>97</v>
      </c>
      <c r="F43" s="608">
        <v>5.3</v>
      </c>
      <c r="G43" s="610">
        <f t="shared" si="0"/>
        <v>0</v>
      </c>
      <c r="H43" s="719"/>
      <c r="I43" s="616">
        <v>3927130</v>
      </c>
      <c r="J43" s="618"/>
      <c r="K43" s="602" t="s">
        <v>165</v>
      </c>
      <c r="L43" s="722" t="s">
        <v>154</v>
      </c>
      <c r="M43" s="606">
        <v>198</v>
      </c>
      <c r="N43" s="614">
        <v>5.42</v>
      </c>
      <c r="O43" s="684">
        <f t="shared" si="2"/>
        <v>0</v>
      </c>
      <c r="P43" s="724">
        <f t="shared" si="3"/>
        <v>0</v>
      </c>
      <c r="R43" s="656"/>
      <c r="S43" s="658"/>
      <c r="U43" s="656">
        <v>638</v>
      </c>
      <c r="V43" s="658">
        <f t="shared" si="5"/>
        <v>702</v>
      </c>
    </row>
    <row r="44" spans="1:22" ht="15" customHeight="1" x14ac:dyDescent="0.25">
      <c r="A44" s="617"/>
      <c r="B44" s="619"/>
      <c r="C44" s="603"/>
      <c r="D44" s="605"/>
      <c r="E44" s="607"/>
      <c r="F44" s="609"/>
      <c r="G44" s="596"/>
      <c r="H44" s="718">
        <f t="shared" si="1"/>
        <v>0</v>
      </c>
      <c r="I44" s="617"/>
      <c r="J44" s="619"/>
      <c r="K44" s="603"/>
      <c r="L44" s="723"/>
      <c r="M44" s="607"/>
      <c r="N44" s="615"/>
      <c r="O44" s="685"/>
      <c r="P44" s="725"/>
      <c r="R44" s="656">
        <v>28</v>
      </c>
      <c r="S44" s="658">
        <f t="shared" si="4"/>
        <v>31</v>
      </c>
      <c r="U44" s="656"/>
      <c r="V44" s="658"/>
    </row>
    <row r="45" spans="1:22" ht="15" customHeight="1" x14ac:dyDescent="0.25">
      <c r="A45" s="616">
        <v>3801293</v>
      </c>
      <c r="B45" s="618"/>
      <c r="C45" s="602" t="s">
        <v>911</v>
      </c>
      <c r="D45" s="604" t="s">
        <v>154</v>
      </c>
      <c r="E45" s="606">
        <v>97</v>
      </c>
      <c r="F45" s="608">
        <v>5.3</v>
      </c>
      <c r="G45" s="610">
        <f t="shared" si="0"/>
        <v>0</v>
      </c>
      <c r="H45" s="719"/>
      <c r="I45" s="344"/>
      <c r="J45" s="358"/>
      <c r="K45" s="359"/>
      <c r="L45" s="360"/>
      <c r="M45" s="357"/>
      <c r="N45" s="361"/>
      <c r="O45" s="7">
        <f t="shared" si="2"/>
        <v>0</v>
      </c>
      <c r="P45" s="24">
        <f t="shared" si="3"/>
        <v>0</v>
      </c>
      <c r="R45" s="656"/>
      <c r="S45" s="658"/>
      <c r="U45" s="166">
        <v>561</v>
      </c>
      <c r="V45" s="160">
        <f>ROUND(U45*1.1,0)</f>
        <v>617</v>
      </c>
    </row>
    <row r="46" spans="1:22" ht="15" customHeight="1" x14ac:dyDescent="0.25">
      <c r="A46" s="617"/>
      <c r="B46" s="619"/>
      <c r="C46" s="603"/>
      <c r="D46" s="605"/>
      <c r="E46" s="607"/>
      <c r="F46" s="609"/>
      <c r="G46" s="596"/>
      <c r="H46" s="718">
        <f t="shared" si="1"/>
        <v>0</v>
      </c>
      <c r="I46" s="344"/>
      <c r="J46" s="358"/>
      <c r="K46" s="359"/>
      <c r="L46" s="360"/>
      <c r="M46" s="357"/>
      <c r="N46" s="361"/>
      <c r="O46" s="7">
        <f t="shared" si="2"/>
        <v>0</v>
      </c>
      <c r="P46" s="24">
        <f t="shared" si="3"/>
        <v>0</v>
      </c>
      <c r="R46" s="656">
        <v>29</v>
      </c>
      <c r="S46" s="658">
        <f t="shared" si="4"/>
        <v>32</v>
      </c>
      <c r="U46" s="166">
        <v>567</v>
      </c>
      <c r="V46" s="160">
        <f>ROUND(U46*1.1,0)</f>
        <v>624</v>
      </c>
    </row>
    <row r="47" spans="1:22" ht="15" customHeight="1" x14ac:dyDescent="0.25">
      <c r="A47" s="616">
        <v>3801300</v>
      </c>
      <c r="B47" s="618"/>
      <c r="C47" s="602" t="s">
        <v>912</v>
      </c>
      <c r="D47" s="604" t="s">
        <v>154</v>
      </c>
      <c r="E47" s="606">
        <v>97</v>
      </c>
      <c r="F47" s="608">
        <v>6</v>
      </c>
      <c r="G47" s="610">
        <f t="shared" si="0"/>
        <v>0</v>
      </c>
      <c r="H47" s="719"/>
      <c r="I47" s="29"/>
      <c r="J47" s="13"/>
      <c r="K47" s="30"/>
      <c r="L47" s="60"/>
      <c r="M47" s="31"/>
      <c r="N47" s="53"/>
      <c r="O47" s="7">
        <f t="shared" si="2"/>
        <v>0</v>
      </c>
      <c r="P47" s="24">
        <f t="shared" si="3"/>
        <v>0</v>
      </c>
      <c r="R47" s="656"/>
      <c r="S47" s="658"/>
      <c r="U47" s="166"/>
      <c r="V47" s="160">
        <f>ROUND(U47*1.1,0)</f>
        <v>0</v>
      </c>
    </row>
    <row r="48" spans="1:22" ht="15" customHeight="1" x14ac:dyDescent="0.25">
      <c r="A48" s="617"/>
      <c r="B48" s="619"/>
      <c r="C48" s="603"/>
      <c r="D48" s="605"/>
      <c r="E48" s="607"/>
      <c r="F48" s="609"/>
      <c r="G48" s="596"/>
      <c r="H48" s="718">
        <f t="shared" si="1"/>
        <v>0</v>
      </c>
      <c r="I48" s="29"/>
      <c r="J48" s="13"/>
      <c r="K48" s="30"/>
      <c r="L48" s="60"/>
      <c r="M48" s="31"/>
      <c r="N48" s="53"/>
      <c r="O48" s="7">
        <f t="shared" si="2"/>
        <v>0</v>
      </c>
      <c r="P48" s="24">
        <f t="shared" si="3"/>
        <v>0</v>
      </c>
      <c r="R48" s="656">
        <v>29</v>
      </c>
      <c r="S48" s="658">
        <f t="shared" si="4"/>
        <v>32</v>
      </c>
      <c r="U48" s="166"/>
      <c r="V48" s="160">
        <f>ROUND(U48*1.1,0)</f>
        <v>0</v>
      </c>
    </row>
    <row r="49" spans="1:22" ht="15" customHeight="1" thickBot="1" x14ac:dyDescent="0.3">
      <c r="A49" s="616">
        <v>3801301</v>
      </c>
      <c r="B49" s="618"/>
      <c r="C49" s="602" t="s">
        <v>913</v>
      </c>
      <c r="D49" s="604" t="s">
        <v>154</v>
      </c>
      <c r="E49" s="606">
        <v>97</v>
      </c>
      <c r="F49" s="608">
        <v>6</v>
      </c>
      <c r="G49" s="610">
        <f t="shared" si="0"/>
        <v>0</v>
      </c>
      <c r="H49" s="719"/>
      <c r="I49" s="29"/>
      <c r="J49" s="13"/>
      <c r="K49" s="30"/>
      <c r="L49" s="60"/>
      <c r="M49" s="31"/>
      <c r="N49" s="53"/>
      <c r="O49" s="7">
        <f t="shared" si="2"/>
        <v>0</v>
      </c>
      <c r="P49" s="24">
        <f t="shared" si="3"/>
        <v>0</v>
      </c>
      <c r="R49" s="656"/>
      <c r="S49" s="658"/>
      <c r="U49" s="167"/>
      <c r="V49" s="162">
        <f>ROUND(U49*1.1,0)</f>
        <v>0</v>
      </c>
    </row>
    <row r="50" spans="1:22" ht="15" customHeight="1" x14ac:dyDescent="0.25">
      <c r="A50" s="617"/>
      <c r="B50" s="619"/>
      <c r="C50" s="603"/>
      <c r="D50" s="605"/>
      <c r="E50" s="607"/>
      <c r="F50" s="609"/>
      <c r="G50" s="596"/>
      <c r="H50" s="718">
        <f t="shared" si="1"/>
        <v>0</v>
      </c>
      <c r="I50" s="29"/>
      <c r="J50" s="13"/>
      <c r="K50" s="30"/>
      <c r="L50" s="60"/>
      <c r="M50" s="31"/>
      <c r="N50" s="53"/>
      <c r="O50" s="7">
        <f t="shared" si="2"/>
        <v>0</v>
      </c>
      <c r="P50" s="24">
        <f t="shared" si="3"/>
        <v>0</v>
      </c>
      <c r="R50" s="656">
        <v>40</v>
      </c>
      <c r="S50" s="658">
        <f t="shared" si="4"/>
        <v>44</v>
      </c>
    </row>
    <row r="51" spans="1:22" ht="15" customHeight="1" thickBot="1" x14ac:dyDescent="0.3">
      <c r="A51" s="305"/>
      <c r="B51" s="309"/>
      <c r="C51" s="308"/>
      <c r="D51" s="293"/>
      <c r="E51" s="306"/>
      <c r="F51" s="292"/>
      <c r="G51" s="321">
        <f t="shared" si="0"/>
        <v>0</v>
      </c>
      <c r="H51" s="719"/>
      <c r="I51" s="29"/>
      <c r="J51" s="13"/>
      <c r="K51" s="30"/>
      <c r="L51" s="60"/>
      <c r="M51" s="31"/>
      <c r="N51" s="53"/>
      <c r="O51" s="7">
        <f t="shared" si="2"/>
        <v>0</v>
      </c>
      <c r="P51" s="24">
        <f t="shared" si="3"/>
        <v>0</v>
      </c>
      <c r="R51" s="656"/>
      <c r="S51" s="658"/>
    </row>
    <row r="52" spans="1:22" ht="15" customHeight="1" x14ac:dyDescent="0.25">
      <c r="A52" s="305"/>
      <c r="B52" s="309"/>
      <c r="C52" s="308"/>
      <c r="D52" s="293"/>
      <c r="E52" s="306"/>
      <c r="F52" s="292"/>
      <c r="G52" s="321">
        <f t="shared" si="0"/>
        <v>0</v>
      </c>
      <c r="H52" s="718">
        <f t="shared" si="1"/>
        <v>0</v>
      </c>
      <c r="I52" s="29"/>
      <c r="J52" s="13"/>
      <c r="K52" s="30"/>
      <c r="L52" s="60"/>
      <c r="M52" s="31"/>
      <c r="N52" s="53"/>
      <c r="O52" s="684">
        <f t="shared" si="2"/>
        <v>0</v>
      </c>
      <c r="P52" s="724">
        <f t="shared" si="3"/>
        <v>0</v>
      </c>
      <c r="R52" s="656">
        <v>40</v>
      </c>
      <c r="S52" s="658">
        <f t="shared" si="4"/>
        <v>44</v>
      </c>
      <c r="U52" s="655">
        <v>3</v>
      </c>
      <c r="V52" s="657">
        <f>ROUND(U52*1.1,0)</f>
        <v>3</v>
      </c>
    </row>
    <row r="53" spans="1:22" ht="15" customHeight="1" x14ac:dyDescent="0.25">
      <c r="A53" s="305"/>
      <c r="B53" s="309"/>
      <c r="C53" s="308"/>
      <c r="D53" s="293"/>
      <c r="E53" s="306"/>
      <c r="F53" s="292"/>
      <c r="G53" s="321">
        <f t="shared" si="0"/>
        <v>0</v>
      </c>
      <c r="H53" s="719"/>
      <c r="I53" s="29"/>
      <c r="J53" s="13"/>
      <c r="K53" s="30"/>
      <c r="L53" s="60"/>
      <c r="M53" s="31"/>
      <c r="N53" s="53"/>
      <c r="O53" s="685"/>
      <c r="P53" s="725"/>
      <c r="R53" s="656"/>
      <c r="S53" s="658"/>
      <c r="U53" s="656"/>
      <c r="V53" s="658"/>
    </row>
    <row r="54" spans="1:22" ht="15" customHeight="1" x14ac:dyDescent="0.25">
      <c r="A54" s="305"/>
      <c r="B54" s="309"/>
      <c r="C54" s="308"/>
      <c r="D54" s="293"/>
      <c r="E54" s="306"/>
      <c r="F54" s="292"/>
      <c r="G54" s="321">
        <f t="shared" si="0"/>
        <v>0</v>
      </c>
      <c r="H54" s="718">
        <f t="shared" si="1"/>
        <v>0</v>
      </c>
      <c r="I54" s="29"/>
      <c r="J54" s="13"/>
      <c r="K54" s="30"/>
      <c r="L54" s="60"/>
      <c r="M54" s="31"/>
      <c r="N54" s="53"/>
      <c r="O54" s="684">
        <f t="shared" si="2"/>
        <v>0</v>
      </c>
      <c r="P54" s="724">
        <f t="shared" si="3"/>
        <v>0</v>
      </c>
      <c r="R54" s="656">
        <v>40</v>
      </c>
      <c r="S54" s="658">
        <f t="shared" si="4"/>
        <v>44</v>
      </c>
      <c r="U54" s="656">
        <v>3</v>
      </c>
      <c r="V54" s="658">
        <f>ROUND(U54*1.1,0)</f>
        <v>3</v>
      </c>
    </row>
    <row r="55" spans="1:22" ht="15" customHeight="1" x14ac:dyDescent="0.25">
      <c r="A55" s="305"/>
      <c r="B55" s="309"/>
      <c r="C55" s="308"/>
      <c r="D55" s="293"/>
      <c r="E55" s="306"/>
      <c r="F55" s="292"/>
      <c r="G55" s="321">
        <f t="shared" si="0"/>
        <v>0</v>
      </c>
      <c r="H55" s="719"/>
      <c r="I55" s="29"/>
      <c r="J55" s="13"/>
      <c r="K55" s="30"/>
      <c r="L55" s="60"/>
      <c r="M55" s="31"/>
      <c r="N55" s="53"/>
      <c r="O55" s="685"/>
      <c r="P55" s="725"/>
      <c r="R55" s="656"/>
      <c r="S55" s="658"/>
      <c r="U55" s="656"/>
      <c r="V55" s="658"/>
    </row>
    <row r="56" spans="1:22" ht="15" customHeight="1" x14ac:dyDescent="0.25">
      <c r="A56" s="305"/>
      <c r="B56" s="309"/>
      <c r="C56" s="308"/>
      <c r="D56" s="293"/>
      <c r="E56" s="306"/>
      <c r="F56" s="292"/>
      <c r="G56" s="321">
        <f t="shared" si="0"/>
        <v>0</v>
      </c>
      <c r="H56" s="718">
        <f t="shared" si="1"/>
        <v>0</v>
      </c>
      <c r="I56" s="29"/>
      <c r="J56" s="13"/>
      <c r="K56" s="30"/>
      <c r="L56" s="60"/>
      <c r="M56" s="31"/>
      <c r="N56" s="53"/>
      <c r="O56" s="7">
        <f t="shared" si="2"/>
        <v>0</v>
      </c>
      <c r="P56" s="24">
        <f t="shared" si="3"/>
        <v>0</v>
      </c>
      <c r="R56" s="656">
        <v>40</v>
      </c>
      <c r="S56" s="658">
        <f t="shared" si="4"/>
        <v>44</v>
      </c>
      <c r="U56" s="166"/>
      <c r="V56" s="160">
        <f>ROUND(U56*1.1,0)</f>
        <v>0</v>
      </c>
    </row>
    <row r="57" spans="1:22" ht="15" customHeight="1" x14ac:dyDescent="0.25">
      <c r="A57" s="305"/>
      <c r="B57" s="309"/>
      <c r="C57" s="308"/>
      <c r="D57" s="293"/>
      <c r="E57" s="306"/>
      <c r="F57" s="292"/>
      <c r="G57" s="321">
        <f t="shared" si="0"/>
        <v>0</v>
      </c>
      <c r="H57" s="719"/>
      <c r="I57" s="29"/>
      <c r="J57" s="13"/>
      <c r="K57" s="30"/>
      <c r="L57" s="60"/>
      <c r="M57" s="31"/>
      <c r="N57" s="53"/>
      <c r="O57" s="7">
        <f t="shared" si="2"/>
        <v>0</v>
      </c>
      <c r="P57" s="24">
        <f t="shared" si="3"/>
        <v>0</v>
      </c>
      <c r="R57" s="656"/>
      <c r="S57" s="658"/>
      <c r="U57" s="166"/>
      <c r="V57" s="160">
        <f>ROUND(U57*1.1,0)</f>
        <v>0</v>
      </c>
    </row>
    <row r="58" spans="1:22" ht="15" customHeight="1" thickBot="1" x14ac:dyDescent="0.3">
      <c r="A58" s="305"/>
      <c r="B58" s="309"/>
      <c r="C58" s="308"/>
      <c r="D58" s="293"/>
      <c r="E58" s="306"/>
      <c r="F58" s="292"/>
      <c r="G58" s="321">
        <f t="shared" si="0"/>
        <v>0</v>
      </c>
      <c r="H58" s="718">
        <f t="shared" si="1"/>
        <v>0</v>
      </c>
      <c r="I58" s="29"/>
      <c r="J58" s="13"/>
      <c r="K58" s="30"/>
      <c r="L58" s="60"/>
      <c r="M58" s="31"/>
      <c r="N58" s="53"/>
      <c r="O58" s="7">
        <f t="shared" si="2"/>
        <v>0</v>
      </c>
      <c r="P58" s="24">
        <f t="shared" si="3"/>
        <v>0</v>
      </c>
      <c r="R58" s="656">
        <v>41</v>
      </c>
      <c r="S58" s="658">
        <f t="shared" si="4"/>
        <v>45</v>
      </c>
      <c r="U58" s="167"/>
      <c r="V58" s="162">
        <f>ROUND(U58*1.1,0)</f>
        <v>0</v>
      </c>
    </row>
    <row r="59" spans="1:22" ht="15" customHeight="1" x14ac:dyDescent="0.25">
      <c r="A59" s="305"/>
      <c r="B59" s="309"/>
      <c r="C59" s="308"/>
      <c r="D59" s="293"/>
      <c r="E59" s="306"/>
      <c r="F59" s="292"/>
      <c r="G59" s="321">
        <f t="shared" si="0"/>
        <v>0</v>
      </c>
      <c r="H59" s="719"/>
      <c r="I59" s="523" t="s">
        <v>167</v>
      </c>
      <c r="J59" s="524"/>
      <c r="K59" s="524"/>
      <c r="L59" s="524"/>
      <c r="M59" s="524"/>
      <c r="N59" s="525"/>
      <c r="O59" s="7">
        <f t="shared" si="2"/>
        <v>0</v>
      </c>
      <c r="P59" s="24">
        <f t="shared" si="3"/>
        <v>0</v>
      </c>
      <c r="R59" s="656"/>
      <c r="S59" s="658"/>
    </row>
    <row r="60" spans="1:22" ht="15" customHeight="1" thickBot="1" x14ac:dyDescent="0.3">
      <c r="A60" s="305"/>
      <c r="B60" s="309"/>
      <c r="C60" s="308"/>
      <c r="D60" s="293"/>
      <c r="E60" s="306"/>
      <c r="F60" s="292"/>
      <c r="G60" s="321">
        <f t="shared" si="0"/>
        <v>0</v>
      </c>
      <c r="H60" s="718">
        <f t="shared" si="1"/>
        <v>0</v>
      </c>
      <c r="I60" s="529"/>
      <c r="J60" s="530"/>
      <c r="K60" s="530"/>
      <c r="L60" s="530"/>
      <c r="M60" s="530"/>
      <c r="N60" s="531"/>
      <c r="O60" s="7">
        <f t="shared" si="2"/>
        <v>0</v>
      </c>
      <c r="P60" s="24">
        <f t="shared" si="3"/>
        <v>0</v>
      </c>
      <c r="R60" s="656">
        <v>41</v>
      </c>
      <c r="S60" s="658">
        <f t="shared" si="4"/>
        <v>45</v>
      </c>
    </row>
    <row r="61" spans="1:22" ht="15" customHeight="1" x14ac:dyDescent="0.25">
      <c r="A61" s="305"/>
      <c r="B61" s="309"/>
      <c r="C61" s="308"/>
      <c r="D61" s="293"/>
      <c r="E61" s="306"/>
      <c r="F61" s="292"/>
      <c r="G61" s="321">
        <f t="shared" si="0"/>
        <v>0</v>
      </c>
      <c r="H61" s="720"/>
      <c r="I61" s="29">
        <v>3981042</v>
      </c>
      <c r="J61" s="10"/>
      <c r="K61" s="40" t="s">
        <v>168</v>
      </c>
      <c r="L61" s="60" t="s">
        <v>173</v>
      </c>
      <c r="M61" s="322">
        <v>235</v>
      </c>
      <c r="N61" s="53">
        <v>6.5</v>
      </c>
      <c r="O61" s="7">
        <f t="shared" si="2"/>
        <v>0</v>
      </c>
      <c r="P61" s="24">
        <f t="shared" si="3"/>
        <v>0</v>
      </c>
      <c r="R61" s="656"/>
      <c r="S61" s="658"/>
      <c r="U61" s="168">
        <v>66</v>
      </c>
      <c r="V61" s="158">
        <f t="shared" ref="V61:V69" si="6">ROUND(U61*1.1,0)</f>
        <v>73</v>
      </c>
    </row>
    <row r="62" spans="1:22" ht="15" customHeight="1" x14ac:dyDescent="0.25">
      <c r="A62" s="305"/>
      <c r="B62" s="309"/>
      <c r="C62" s="308"/>
      <c r="D62" s="293"/>
      <c r="E62" s="306"/>
      <c r="F62" s="292"/>
      <c r="G62" s="321">
        <f t="shared" si="0"/>
        <v>0</v>
      </c>
      <c r="H62" s="47">
        <f t="shared" si="1"/>
        <v>0</v>
      </c>
      <c r="I62" s="29">
        <v>3981043</v>
      </c>
      <c r="J62" s="10"/>
      <c r="K62" s="40" t="s">
        <v>169</v>
      </c>
      <c r="L62" s="60" t="s">
        <v>173</v>
      </c>
      <c r="M62" s="322">
        <v>281</v>
      </c>
      <c r="N62" s="53">
        <v>9.6999999999999993</v>
      </c>
      <c r="O62" s="7">
        <f t="shared" si="2"/>
        <v>0</v>
      </c>
      <c r="P62" s="24">
        <f t="shared" si="3"/>
        <v>0</v>
      </c>
      <c r="R62" s="166"/>
      <c r="S62" s="160">
        <f t="shared" si="4"/>
        <v>0</v>
      </c>
      <c r="U62" s="166">
        <v>79</v>
      </c>
      <c r="V62" s="160">
        <f t="shared" si="6"/>
        <v>87</v>
      </c>
    </row>
    <row r="63" spans="1:22" ht="15" customHeight="1" x14ac:dyDescent="0.25">
      <c r="A63" s="305"/>
      <c r="B63" s="309"/>
      <c r="C63" s="308"/>
      <c r="D63" s="293"/>
      <c r="E63" s="306"/>
      <c r="F63" s="307"/>
      <c r="G63" s="46">
        <f t="shared" si="0"/>
        <v>0</v>
      </c>
      <c r="H63" s="47">
        <f t="shared" si="1"/>
        <v>0</v>
      </c>
      <c r="I63" s="29">
        <v>3981044</v>
      </c>
      <c r="J63" s="10"/>
      <c r="K63" s="40" t="s">
        <v>170</v>
      </c>
      <c r="L63" s="60" t="s">
        <v>173</v>
      </c>
      <c r="M63" s="322">
        <v>327</v>
      </c>
      <c r="N63" s="53">
        <v>13</v>
      </c>
      <c r="O63" s="7">
        <f t="shared" si="2"/>
        <v>0</v>
      </c>
      <c r="P63" s="24">
        <f t="shared" si="3"/>
        <v>0</v>
      </c>
      <c r="R63" s="166"/>
      <c r="S63" s="160">
        <f t="shared" si="4"/>
        <v>0</v>
      </c>
      <c r="U63" s="166">
        <v>92</v>
      </c>
      <c r="V63" s="160">
        <f t="shared" si="6"/>
        <v>101</v>
      </c>
    </row>
    <row r="64" spans="1:22" ht="15" customHeight="1" thickBot="1" x14ac:dyDescent="0.3">
      <c r="A64" s="305"/>
      <c r="B64" s="309"/>
      <c r="C64" s="308"/>
      <c r="D64" s="293"/>
      <c r="E64" s="306"/>
      <c r="F64" s="307"/>
      <c r="G64" s="46">
        <f t="shared" si="0"/>
        <v>0</v>
      </c>
      <c r="H64" s="47">
        <f t="shared" si="1"/>
        <v>0</v>
      </c>
      <c r="I64" s="29">
        <v>3981045</v>
      </c>
      <c r="J64" s="10"/>
      <c r="K64" s="40" t="s">
        <v>171</v>
      </c>
      <c r="L64" s="60" t="s">
        <v>173</v>
      </c>
      <c r="M64" s="322">
        <v>410</v>
      </c>
      <c r="N64" s="53">
        <v>19.440000000000001</v>
      </c>
      <c r="O64" s="7">
        <f t="shared" si="2"/>
        <v>0</v>
      </c>
      <c r="P64" s="24">
        <f t="shared" si="3"/>
        <v>0</v>
      </c>
      <c r="R64" s="167"/>
      <c r="S64" s="162">
        <f t="shared" si="4"/>
        <v>0</v>
      </c>
      <c r="U64" s="166">
        <v>115</v>
      </c>
      <c r="V64" s="160">
        <f t="shared" si="6"/>
        <v>127</v>
      </c>
    </row>
    <row r="65" spans="1:22" ht="15" customHeight="1" x14ac:dyDescent="0.25">
      <c r="A65" s="305"/>
      <c r="B65" s="309"/>
      <c r="C65" s="308"/>
      <c r="D65" s="293"/>
      <c r="E65" s="306"/>
      <c r="F65" s="307"/>
      <c r="G65" s="46">
        <f t="shared" si="0"/>
        <v>0</v>
      </c>
      <c r="H65" s="47">
        <f t="shared" si="1"/>
        <v>0</v>
      </c>
      <c r="I65" s="29">
        <v>3981046</v>
      </c>
      <c r="J65" s="10"/>
      <c r="K65" s="40" t="s">
        <v>172</v>
      </c>
      <c r="L65" s="60" t="s">
        <v>173</v>
      </c>
      <c r="M65" s="322">
        <v>492</v>
      </c>
      <c r="N65" s="53">
        <v>25.92</v>
      </c>
      <c r="O65" s="7">
        <f t="shared" si="2"/>
        <v>0</v>
      </c>
      <c r="P65" s="24">
        <f t="shared" si="3"/>
        <v>0</v>
      </c>
      <c r="U65" s="166">
        <v>139</v>
      </c>
      <c r="V65" s="160">
        <f t="shared" si="6"/>
        <v>153</v>
      </c>
    </row>
    <row r="66" spans="1:22" ht="15" customHeight="1" thickBot="1" x14ac:dyDescent="0.3">
      <c r="A66" s="305"/>
      <c r="B66" s="309"/>
      <c r="C66" s="308"/>
      <c r="D66" s="293"/>
      <c r="E66" s="306"/>
      <c r="F66" s="307"/>
      <c r="G66" s="46">
        <f t="shared" si="0"/>
        <v>0</v>
      </c>
      <c r="H66" s="47">
        <f t="shared" si="1"/>
        <v>0</v>
      </c>
      <c r="I66" s="29"/>
      <c r="J66" s="13"/>
      <c r="K66" s="30"/>
      <c r="L66" s="60"/>
      <c r="M66" s="31"/>
      <c r="N66" s="53"/>
      <c r="O66" s="7">
        <f t="shared" si="2"/>
        <v>0</v>
      </c>
      <c r="P66" s="24">
        <f t="shared" si="3"/>
        <v>0</v>
      </c>
      <c r="S66" s="156" t="s">
        <v>251</v>
      </c>
      <c r="U66" s="166"/>
      <c r="V66" s="160">
        <f t="shared" si="6"/>
        <v>0</v>
      </c>
    </row>
    <row r="67" spans="1:22" ht="15" customHeight="1" x14ac:dyDescent="0.25">
      <c r="A67" s="305"/>
      <c r="B67" s="309"/>
      <c r="C67" s="308"/>
      <c r="D67" s="293"/>
      <c r="E67" s="306"/>
      <c r="F67" s="307"/>
      <c r="G67" s="46">
        <f t="shared" si="0"/>
        <v>0</v>
      </c>
      <c r="H67" s="47">
        <f t="shared" si="1"/>
        <v>0</v>
      </c>
      <c r="I67" s="29"/>
      <c r="J67" s="13"/>
      <c r="K67" s="30"/>
      <c r="L67" s="60"/>
      <c r="M67" s="31"/>
      <c r="N67" s="53"/>
      <c r="O67" s="7">
        <f t="shared" si="2"/>
        <v>0</v>
      </c>
      <c r="P67" s="24">
        <f t="shared" si="3"/>
        <v>0</v>
      </c>
      <c r="R67" s="168">
        <v>56</v>
      </c>
      <c r="S67" s="158">
        <f t="shared" ref="S67:S80" si="7">ROUND(R67*1.1,0)</f>
        <v>62</v>
      </c>
      <c r="U67" s="166"/>
      <c r="V67" s="160">
        <f t="shared" si="6"/>
        <v>0</v>
      </c>
    </row>
    <row r="68" spans="1:22" ht="15" customHeight="1" x14ac:dyDescent="0.25">
      <c r="A68" s="305"/>
      <c r="B68" s="309"/>
      <c r="C68" s="308"/>
      <c r="D68" s="293"/>
      <c r="E68" s="306"/>
      <c r="F68" s="307"/>
      <c r="G68" s="46">
        <f t="shared" si="0"/>
        <v>0</v>
      </c>
      <c r="H68" s="47">
        <f t="shared" si="1"/>
        <v>0</v>
      </c>
      <c r="I68" s="523" t="s">
        <v>147</v>
      </c>
      <c r="J68" s="524"/>
      <c r="K68" s="524"/>
      <c r="L68" s="524"/>
      <c r="M68" s="524"/>
      <c r="N68" s="525"/>
      <c r="O68" s="7">
        <f t="shared" si="2"/>
        <v>0</v>
      </c>
      <c r="P68" s="24">
        <f t="shared" si="3"/>
        <v>0</v>
      </c>
      <c r="R68" s="166">
        <v>53</v>
      </c>
      <c r="S68" s="160">
        <f t="shared" si="7"/>
        <v>58</v>
      </c>
      <c r="U68" s="166"/>
      <c r="V68" s="160">
        <f t="shared" si="6"/>
        <v>0</v>
      </c>
    </row>
    <row r="69" spans="1:22" ht="15" customHeight="1" thickBot="1" x14ac:dyDescent="0.3">
      <c r="A69" s="305"/>
      <c r="B69" s="309"/>
      <c r="C69" s="308"/>
      <c r="D69" s="293"/>
      <c r="E69" s="306"/>
      <c r="F69" s="307"/>
      <c r="G69" s="46">
        <f t="shared" si="0"/>
        <v>0</v>
      </c>
      <c r="H69" s="47">
        <f t="shared" si="1"/>
        <v>0</v>
      </c>
      <c r="I69" s="529"/>
      <c r="J69" s="530"/>
      <c r="K69" s="530"/>
      <c r="L69" s="530"/>
      <c r="M69" s="530"/>
      <c r="N69" s="531"/>
      <c r="O69" s="7">
        <f t="shared" si="2"/>
        <v>0</v>
      </c>
      <c r="P69" s="24">
        <f t="shared" si="3"/>
        <v>0</v>
      </c>
      <c r="R69" s="166">
        <v>102</v>
      </c>
      <c r="S69" s="160">
        <f t="shared" si="7"/>
        <v>112</v>
      </c>
      <c r="U69" s="167"/>
      <c r="V69" s="162">
        <f t="shared" si="6"/>
        <v>0</v>
      </c>
    </row>
    <row r="70" spans="1:22" ht="15" customHeight="1" x14ac:dyDescent="0.25">
      <c r="A70" s="305"/>
      <c r="B70" s="309"/>
      <c r="C70" s="308"/>
      <c r="D70" s="293"/>
      <c r="E70" s="306"/>
      <c r="F70" s="307"/>
      <c r="G70" s="320">
        <f t="shared" si="0"/>
        <v>0</v>
      </c>
      <c r="H70" s="718">
        <f t="shared" si="1"/>
        <v>0</v>
      </c>
      <c r="I70" s="29">
        <v>3980324</v>
      </c>
      <c r="J70" s="10"/>
      <c r="K70" s="40" t="s">
        <v>148</v>
      </c>
      <c r="L70" s="297" t="s">
        <v>111</v>
      </c>
      <c r="M70" s="51">
        <v>0.2</v>
      </c>
      <c r="N70" s="62">
        <v>2E-3</v>
      </c>
      <c r="O70" s="7">
        <f t="shared" si="2"/>
        <v>0</v>
      </c>
      <c r="P70" s="24">
        <f t="shared" si="3"/>
        <v>0</v>
      </c>
      <c r="R70" s="656">
        <v>51</v>
      </c>
      <c r="S70" s="658">
        <f t="shared" si="7"/>
        <v>56</v>
      </c>
    </row>
    <row r="71" spans="1:22" ht="15" customHeight="1" x14ac:dyDescent="0.25">
      <c r="A71" s="305"/>
      <c r="B71" s="309"/>
      <c r="C71" s="308"/>
      <c r="D71" s="293"/>
      <c r="E71" s="306"/>
      <c r="F71" s="307"/>
      <c r="G71" s="320">
        <f t="shared" si="0"/>
        <v>0</v>
      </c>
      <c r="H71" s="719"/>
      <c r="I71" s="29">
        <v>3980327</v>
      </c>
      <c r="J71" s="10"/>
      <c r="K71" s="40" t="s">
        <v>149</v>
      </c>
      <c r="L71" s="50" t="s">
        <v>111</v>
      </c>
      <c r="M71" s="51">
        <v>0.2</v>
      </c>
      <c r="N71" s="62">
        <v>3.0000000000000001E-3</v>
      </c>
      <c r="O71" s="7">
        <f t="shared" si="2"/>
        <v>0</v>
      </c>
      <c r="P71" s="24">
        <f t="shared" si="3"/>
        <v>0</v>
      </c>
      <c r="R71" s="656"/>
      <c r="S71" s="658"/>
    </row>
    <row r="72" spans="1:22" ht="15" customHeight="1" x14ac:dyDescent="0.25">
      <c r="A72" s="305"/>
      <c r="B72" s="309"/>
      <c r="C72" s="308"/>
      <c r="D72" s="293"/>
      <c r="E72" s="306"/>
      <c r="F72" s="307"/>
      <c r="G72" s="320">
        <f t="shared" si="0"/>
        <v>0</v>
      </c>
      <c r="H72" s="47">
        <f t="shared" si="1"/>
        <v>0</v>
      </c>
      <c r="I72" s="29">
        <v>3980556</v>
      </c>
      <c r="J72" s="10"/>
      <c r="K72" s="40" t="s">
        <v>150</v>
      </c>
      <c r="L72" s="50" t="s">
        <v>111</v>
      </c>
      <c r="M72" s="51">
        <v>0.32</v>
      </c>
      <c r="N72" s="62">
        <v>3.0000000000000001E-3</v>
      </c>
      <c r="O72" s="7">
        <f t="shared" si="2"/>
        <v>0</v>
      </c>
      <c r="P72" s="24">
        <f t="shared" si="3"/>
        <v>0</v>
      </c>
      <c r="R72" s="166">
        <v>49</v>
      </c>
      <c r="S72" s="160">
        <f t="shared" si="7"/>
        <v>54</v>
      </c>
    </row>
    <row r="73" spans="1:22" ht="15" customHeight="1" x14ac:dyDescent="0.25">
      <c r="A73" s="305"/>
      <c r="B73" s="309"/>
      <c r="C73" s="308"/>
      <c r="D73" s="293"/>
      <c r="E73" s="306"/>
      <c r="F73" s="307"/>
      <c r="G73" s="320">
        <f t="shared" si="0"/>
        <v>0</v>
      </c>
      <c r="H73" s="47">
        <f t="shared" si="1"/>
        <v>0</v>
      </c>
      <c r="I73" s="616">
        <v>3831089</v>
      </c>
      <c r="J73" s="618"/>
      <c r="K73" s="602" t="s">
        <v>151</v>
      </c>
      <c r="L73" s="604" t="s">
        <v>111</v>
      </c>
      <c r="M73" s="682">
        <v>0.2</v>
      </c>
      <c r="N73" s="667">
        <v>3.0000000000000001E-3</v>
      </c>
      <c r="O73" s="742">
        <f t="shared" si="2"/>
        <v>0</v>
      </c>
      <c r="P73" s="744">
        <f t="shared" si="3"/>
        <v>0</v>
      </c>
      <c r="R73" s="166">
        <v>84</v>
      </c>
      <c r="S73" s="160">
        <f t="shared" si="7"/>
        <v>92</v>
      </c>
    </row>
    <row r="74" spans="1:22" ht="15" customHeight="1" x14ac:dyDescent="0.25">
      <c r="A74" s="305"/>
      <c r="B74" s="309"/>
      <c r="C74" s="308"/>
      <c r="D74" s="293"/>
      <c r="E74" s="306"/>
      <c r="F74" s="307"/>
      <c r="G74" s="320">
        <f t="shared" si="0"/>
        <v>0</v>
      </c>
      <c r="H74" s="47">
        <f t="shared" si="1"/>
        <v>0</v>
      </c>
      <c r="I74" s="617"/>
      <c r="J74" s="619"/>
      <c r="K74" s="603"/>
      <c r="L74" s="605"/>
      <c r="M74" s="745"/>
      <c r="N74" s="668"/>
      <c r="O74" s="743"/>
      <c r="P74" s="743"/>
      <c r="R74" s="166">
        <v>104</v>
      </c>
      <c r="S74" s="160">
        <f t="shared" si="7"/>
        <v>114</v>
      </c>
    </row>
    <row r="75" spans="1:22" ht="15" customHeight="1" x14ac:dyDescent="0.25">
      <c r="A75" s="305"/>
      <c r="B75" s="309"/>
      <c r="C75" s="308"/>
      <c r="D75" s="293"/>
      <c r="E75" s="306"/>
      <c r="F75" s="307"/>
      <c r="G75" s="320">
        <f t="shared" si="0"/>
        <v>0</v>
      </c>
      <c r="H75" s="47">
        <f t="shared" si="1"/>
        <v>0</v>
      </c>
      <c r="I75" s="29">
        <v>3710000</v>
      </c>
      <c r="J75" s="10"/>
      <c r="K75" s="40" t="s">
        <v>152</v>
      </c>
      <c r="L75" s="50" t="s">
        <v>111</v>
      </c>
      <c r="M75" s="51">
        <v>0.26</v>
      </c>
      <c r="N75" s="62">
        <v>3.0000000000000001E-3</v>
      </c>
      <c r="O75" s="7">
        <f t="shared" ref="O75" si="8">M75*J75</f>
        <v>0</v>
      </c>
      <c r="P75" s="24">
        <f t="shared" ref="P75" si="9">N75*J75</f>
        <v>0</v>
      </c>
      <c r="R75" s="166">
        <v>104</v>
      </c>
      <c r="S75" s="160">
        <f t="shared" si="7"/>
        <v>114</v>
      </c>
    </row>
    <row r="76" spans="1:22" ht="15" customHeight="1" x14ac:dyDescent="0.25">
      <c r="A76" s="29"/>
      <c r="B76" s="13"/>
      <c r="C76" s="40"/>
      <c r="D76" s="50"/>
      <c r="E76" s="51"/>
      <c r="F76" s="303"/>
      <c r="G76" s="320">
        <f t="shared" si="0"/>
        <v>0</v>
      </c>
      <c r="H76" s="47">
        <f t="shared" si="1"/>
        <v>0</v>
      </c>
      <c r="I76" s="29">
        <v>3911094</v>
      </c>
      <c r="J76" s="10"/>
      <c r="K76" s="40" t="s">
        <v>250</v>
      </c>
      <c r="L76" s="50" t="s">
        <v>111</v>
      </c>
      <c r="M76" s="51">
        <v>0.32</v>
      </c>
      <c r="N76" s="62">
        <v>4.0000000000000001E-3</v>
      </c>
      <c r="O76" s="7">
        <f>M75*J75</f>
        <v>0</v>
      </c>
      <c r="P76" s="24">
        <f>N75*J75</f>
        <v>0</v>
      </c>
      <c r="R76" s="166">
        <v>106</v>
      </c>
      <c r="S76" s="160">
        <f t="shared" si="7"/>
        <v>117</v>
      </c>
    </row>
    <row r="77" spans="1:22" ht="15" customHeight="1" x14ac:dyDescent="0.25">
      <c r="A77" s="29"/>
      <c r="B77" s="13"/>
      <c r="C77" s="40"/>
      <c r="D77" s="50"/>
      <c r="E77" s="51"/>
      <c r="F77" s="303"/>
      <c r="G77" s="320">
        <f t="shared" si="0"/>
        <v>0</v>
      </c>
      <c r="H77" s="47">
        <f t="shared" si="1"/>
        <v>0</v>
      </c>
      <c r="I77" s="29">
        <v>3911093</v>
      </c>
      <c r="J77" s="10"/>
      <c r="K77" s="40" t="s">
        <v>876</v>
      </c>
      <c r="L77" s="50" t="s">
        <v>111</v>
      </c>
      <c r="M77" s="51">
        <v>0.38</v>
      </c>
      <c r="N77" s="62">
        <v>4.0000000000000001E-3</v>
      </c>
      <c r="O77" s="7">
        <f>M76*J76</f>
        <v>0</v>
      </c>
      <c r="P77" s="24">
        <f>N76*J76</f>
        <v>0</v>
      </c>
      <c r="R77" s="166">
        <v>71</v>
      </c>
      <c r="S77" s="160">
        <f t="shared" si="7"/>
        <v>78</v>
      </c>
    </row>
    <row r="78" spans="1:22" ht="15" customHeight="1" x14ac:dyDescent="0.25">
      <c r="A78" s="29"/>
      <c r="B78" s="13"/>
      <c r="C78" s="30"/>
      <c r="D78" s="50"/>
      <c r="E78" s="52"/>
      <c r="F78" s="303"/>
      <c r="G78" s="320">
        <f t="shared" si="0"/>
        <v>0</v>
      </c>
      <c r="H78" s="47">
        <f t="shared" si="1"/>
        <v>0</v>
      </c>
      <c r="I78" s="29">
        <v>3981567</v>
      </c>
      <c r="J78" s="10"/>
      <c r="K78" s="40" t="s">
        <v>153</v>
      </c>
      <c r="L78" s="50" t="s">
        <v>111</v>
      </c>
      <c r="M78" s="341">
        <v>2.86</v>
      </c>
      <c r="N78" s="62">
        <v>8.3000000000000004E-2</v>
      </c>
      <c r="O78" s="7">
        <f>M77*J77</f>
        <v>0</v>
      </c>
      <c r="P78" s="24">
        <f>N77*J77</f>
        <v>0</v>
      </c>
      <c r="R78" s="166"/>
      <c r="S78" s="160">
        <f t="shared" si="7"/>
        <v>0</v>
      </c>
    </row>
    <row r="79" spans="1:22" ht="15" customHeight="1" x14ac:dyDescent="0.25">
      <c r="A79" s="29"/>
      <c r="B79" s="13"/>
      <c r="C79" s="30"/>
      <c r="D79" s="50"/>
      <c r="E79" s="52"/>
      <c r="F79" s="303"/>
      <c r="G79" s="320">
        <f t="shared" si="0"/>
        <v>0</v>
      </c>
      <c r="H79" s="47">
        <f t="shared" si="1"/>
        <v>0</v>
      </c>
      <c r="I79" s="29"/>
      <c r="J79" s="10"/>
      <c r="K79" s="40"/>
      <c r="L79" s="50"/>
      <c r="M79" s="341"/>
      <c r="N79" s="62"/>
      <c r="O79" s="7">
        <f>M78*J78</f>
        <v>0</v>
      </c>
      <c r="P79" s="24">
        <f>N78*J78</f>
        <v>0</v>
      </c>
      <c r="R79" s="166"/>
      <c r="S79" s="160">
        <f t="shared" si="7"/>
        <v>0</v>
      </c>
    </row>
    <row r="80" spans="1:22" ht="15" customHeight="1" thickBot="1" x14ac:dyDescent="0.3">
      <c r="A80" s="29"/>
      <c r="B80" s="13"/>
      <c r="C80" s="30"/>
      <c r="D80" s="50"/>
      <c r="E80" s="52"/>
      <c r="F80" s="303"/>
      <c r="G80" s="320">
        <f t="shared" si="0"/>
        <v>0</v>
      </c>
      <c r="H80" s="47">
        <f t="shared" si="1"/>
        <v>0</v>
      </c>
      <c r="I80" s="29"/>
      <c r="J80" s="13"/>
      <c r="K80" s="30"/>
      <c r="L80" s="60"/>
      <c r="M80" s="31"/>
      <c r="N80" s="53"/>
      <c r="O80" s="7">
        <f>M80*J80</f>
        <v>0</v>
      </c>
      <c r="P80" s="24">
        <f>N80*J80</f>
        <v>0</v>
      </c>
      <c r="R80" s="167"/>
      <c r="S80" s="162">
        <f t="shared" si="7"/>
        <v>0</v>
      </c>
    </row>
    <row r="81" spans="7:16" x14ac:dyDescent="0.25">
      <c r="G81" s="1">
        <f>SUM(G19:G80)</f>
        <v>0</v>
      </c>
      <c r="H81" s="2">
        <f>SUM(H19:H80)</f>
        <v>0</v>
      </c>
      <c r="O81" s="1">
        <f>SUM(O19:O80)</f>
        <v>0</v>
      </c>
      <c r="P81" s="2">
        <f>SUM(P19:P80)</f>
        <v>0</v>
      </c>
    </row>
  </sheetData>
  <sheetProtection algorithmName="SHA-512" hashValue="Ki3U6b5RdCNOKWYv9oaMnyUBb7m3BF6ZvlZzgGpIQ7nKs5kLAFxqX4xDDsdx6GuoOBUrv5rjTquJQF7GeqoPeA==" saltValue="PgbNxHyzfSsqIpkMDsHEzg==" spinCount="100000" sheet="1" selectLockedCells="1"/>
  <mergeCells count="261">
    <mergeCell ref="O73:O74"/>
    <mergeCell ref="P73:P74"/>
    <mergeCell ref="I73:I74"/>
    <mergeCell ref="J73:J74"/>
    <mergeCell ref="K73:K74"/>
    <mergeCell ref="L73:L74"/>
    <mergeCell ref="M73:M74"/>
    <mergeCell ref="N73:N74"/>
    <mergeCell ref="V39:V40"/>
    <mergeCell ref="V41:V42"/>
    <mergeCell ref="V43:V44"/>
    <mergeCell ref="V52:V53"/>
    <mergeCell ref="V54:V55"/>
    <mergeCell ref="U52:U53"/>
    <mergeCell ref="U54:U55"/>
    <mergeCell ref="U39:U40"/>
    <mergeCell ref="U41:U42"/>
    <mergeCell ref="U43:U44"/>
    <mergeCell ref="S58:S59"/>
    <mergeCell ref="S60:S61"/>
    <mergeCell ref="S70:S71"/>
    <mergeCell ref="P54:P55"/>
    <mergeCell ref="I59:N60"/>
    <mergeCell ref="S56:S57"/>
    <mergeCell ref="V23:V24"/>
    <mergeCell ref="V25:V26"/>
    <mergeCell ref="V27:V28"/>
    <mergeCell ref="V29:V30"/>
    <mergeCell ref="V31:V32"/>
    <mergeCell ref="V33:V34"/>
    <mergeCell ref="V35:V36"/>
    <mergeCell ref="V37:V38"/>
    <mergeCell ref="U33:U34"/>
    <mergeCell ref="U35:U36"/>
    <mergeCell ref="U37:U38"/>
    <mergeCell ref="U23:U24"/>
    <mergeCell ref="U25:U26"/>
    <mergeCell ref="U27:U28"/>
    <mergeCell ref="U29:U30"/>
    <mergeCell ref="U31:U32"/>
    <mergeCell ref="R27:R28"/>
    <mergeCell ref="R29:R30"/>
    <mergeCell ref="R31:R32"/>
    <mergeCell ref="R33:R34"/>
    <mergeCell ref="R35:R36"/>
    <mergeCell ref="R38:R39"/>
    <mergeCell ref="R52:R53"/>
    <mergeCell ref="R54:R55"/>
    <mergeCell ref="S35:S36"/>
    <mergeCell ref="S38:S39"/>
    <mergeCell ref="S40:S41"/>
    <mergeCell ref="S42:S43"/>
    <mergeCell ref="S44:S45"/>
    <mergeCell ref="S46:S47"/>
    <mergeCell ref="S48:S49"/>
    <mergeCell ref="S50:S51"/>
    <mergeCell ref="S27:S28"/>
    <mergeCell ref="S29:S30"/>
    <mergeCell ref="S31:S32"/>
    <mergeCell ref="S33:S34"/>
    <mergeCell ref="S52:S53"/>
    <mergeCell ref="S54:S55"/>
    <mergeCell ref="R70:R71"/>
    <mergeCell ref="R40:R41"/>
    <mergeCell ref="R42:R43"/>
    <mergeCell ref="R44:R45"/>
    <mergeCell ref="R46:R47"/>
    <mergeCell ref="R48:R49"/>
    <mergeCell ref="R50:R51"/>
    <mergeCell ref="N25:N26"/>
    <mergeCell ref="K14:K15"/>
    <mergeCell ref="L14:N15"/>
    <mergeCell ref="O37:O38"/>
    <mergeCell ref="P37:P38"/>
    <mergeCell ref="P39:P40"/>
    <mergeCell ref="P33:P34"/>
    <mergeCell ref="P29:P30"/>
    <mergeCell ref="K16:N16"/>
    <mergeCell ref="K17:N17"/>
    <mergeCell ref="I68:N69"/>
    <mergeCell ref="I43:I44"/>
    <mergeCell ref="J43:J44"/>
    <mergeCell ref="I37:I38"/>
    <mergeCell ref="J41:J42"/>
    <mergeCell ref="O39:O40"/>
    <mergeCell ref="K39:K40"/>
    <mergeCell ref="L8:N9"/>
    <mergeCell ref="K8:K9"/>
    <mergeCell ref="L10:N10"/>
    <mergeCell ref="L11:N11"/>
    <mergeCell ref="L12:N13"/>
    <mergeCell ref="K12:K13"/>
    <mergeCell ref="R56:R57"/>
    <mergeCell ref="R58:R59"/>
    <mergeCell ref="R60:R61"/>
    <mergeCell ref="O54:O55"/>
    <mergeCell ref="N43:N44"/>
    <mergeCell ref="O43:O44"/>
    <mergeCell ref="P43:P44"/>
    <mergeCell ref="O52:O53"/>
    <mergeCell ref="P52:P53"/>
    <mergeCell ref="M41:M42"/>
    <mergeCell ref="N41:N42"/>
    <mergeCell ref="O41:O42"/>
    <mergeCell ref="K43:K44"/>
    <mergeCell ref="L43:L44"/>
    <mergeCell ref="M43:M44"/>
    <mergeCell ref="K41:K42"/>
    <mergeCell ref="N35:N36"/>
    <mergeCell ref="P41:P42"/>
    <mergeCell ref="H33:H34"/>
    <mergeCell ref="H38:H39"/>
    <mergeCell ref="A8:C8"/>
    <mergeCell ref="B9:C9"/>
    <mergeCell ref="A19:F20"/>
    <mergeCell ref="H35:H36"/>
    <mergeCell ref="D16:E17"/>
    <mergeCell ref="F16:J17"/>
    <mergeCell ref="D6:J15"/>
    <mergeCell ref="I31:I32"/>
    <mergeCell ref="J31:J32"/>
    <mergeCell ref="I35:I36"/>
    <mergeCell ref="A10:C11"/>
    <mergeCell ref="A12:C12"/>
    <mergeCell ref="A13:C13"/>
    <mergeCell ref="A14:C14"/>
    <mergeCell ref="B15:C15"/>
    <mergeCell ref="A16:B17"/>
    <mergeCell ref="C16:C17"/>
    <mergeCell ref="A1:C3"/>
    <mergeCell ref="D1:K1"/>
    <mergeCell ref="D2:K2"/>
    <mergeCell ref="D3:K3"/>
    <mergeCell ref="L1:N3"/>
    <mergeCell ref="L4:N5"/>
    <mergeCell ref="K4:K5"/>
    <mergeCell ref="K6:K7"/>
    <mergeCell ref="L6:N7"/>
    <mergeCell ref="D4:J5"/>
    <mergeCell ref="A4:C5"/>
    <mergeCell ref="A7:C7"/>
    <mergeCell ref="A6:C6"/>
    <mergeCell ref="M37:M38"/>
    <mergeCell ref="N37:N38"/>
    <mergeCell ref="N39:N40"/>
    <mergeCell ref="M39:M40"/>
    <mergeCell ref="J39:J40"/>
    <mergeCell ref="O35:O36"/>
    <mergeCell ref="P35:P36"/>
    <mergeCell ref="M35:M36"/>
    <mergeCell ref="J35:J36"/>
    <mergeCell ref="K35:K36"/>
    <mergeCell ref="L35:L36"/>
    <mergeCell ref="K31:K32"/>
    <mergeCell ref="I33:I34"/>
    <mergeCell ref="J33:J34"/>
    <mergeCell ref="K33:K34"/>
    <mergeCell ref="N31:N32"/>
    <mergeCell ref="O31:O32"/>
    <mergeCell ref="P31:P32"/>
    <mergeCell ref="M31:M32"/>
    <mergeCell ref="O33:O34"/>
    <mergeCell ref="M33:M34"/>
    <mergeCell ref="N33:N34"/>
    <mergeCell ref="L31:L32"/>
    <mergeCell ref="L33:L34"/>
    <mergeCell ref="O23:O24"/>
    <mergeCell ref="P23:P24"/>
    <mergeCell ref="I29:I30"/>
    <mergeCell ref="J29:J30"/>
    <mergeCell ref="K29:K30"/>
    <mergeCell ref="P25:P26"/>
    <mergeCell ref="K25:K26"/>
    <mergeCell ref="I27:I28"/>
    <mergeCell ref="J27:J28"/>
    <mergeCell ref="K27:K28"/>
    <mergeCell ref="I25:I26"/>
    <mergeCell ref="J25:J26"/>
    <mergeCell ref="L25:L26"/>
    <mergeCell ref="N27:N28"/>
    <mergeCell ref="O27:O28"/>
    <mergeCell ref="P27:P28"/>
    <mergeCell ref="L27:L28"/>
    <mergeCell ref="M27:M28"/>
    <mergeCell ref="M25:M26"/>
    <mergeCell ref="O25:O26"/>
    <mergeCell ref="O29:O30"/>
    <mergeCell ref="M29:M30"/>
    <mergeCell ref="N29:N30"/>
    <mergeCell ref="L29:L30"/>
    <mergeCell ref="H70:H71"/>
    <mergeCell ref="H60:H61"/>
    <mergeCell ref="H29:H30"/>
    <mergeCell ref="H31:H32"/>
    <mergeCell ref="I19:N20"/>
    <mergeCell ref="I23:I24"/>
    <mergeCell ref="J23:J24"/>
    <mergeCell ref="L23:L24"/>
    <mergeCell ref="M23:M24"/>
    <mergeCell ref="N23:N24"/>
    <mergeCell ref="K23:K24"/>
    <mergeCell ref="H58:H59"/>
    <mergeCell ref="H44:H45"/>
    <mergeCell ref="H27:H28"/>
    <mergeCell ref="I39:I40"/>
    <mergeCell ref="H50:H51"/>
    <mergeCell ref="H46:H47"/>
    <mergeCell ref="L37:L38"/>
    <mergeCell ref="L39:L40"/>
    <mergeCell ref="L41:L42"/>
    <mergeCell ref="K37:K38"/>
    <mergeCell ref="J37:J38"/>
    <mergeCell ref="I41:I42"/>
    <mergeCell ref="H48:H49"/>
    <mergeCell ref="H56:H57"/>
    <mergeCell ref="H52:H53"/>
    <mergeCell ref="H54:H55"/>
    <mergeCell ref="E45:E46"/>
    <mergeCell ref="F45:F46"/>
    <mergeCell ref="A45:A46"/>
    <mergeCell ref="B45:B46"/>
    <mergeCell ref="C45:C46"/>
    <mergeCell ref="D45:D46"/>
    <mergeCell ref="C47:C48"/>
    <mergeCell ref="D47:D48"/>
    <mergeCell ref="E47:E48"/>
    <mergeCell ref="F47:F48"/>
    <mergeCell ref="A49:A50"/>
    <mergeCell ref="B49:B50"/>
    <mergeCell ref="C49:C50"/>
    <mergeCell ref="D49:D50"/>
    <mergeCell ref="E49:E50"/>
    <mergeCell ref="G49:G50"/>
    <mergeCell ref="G47:G48"/>
    <mergeCell ref="G45:G46"/>
    <mergeCell ref="F49:F50"/>
    <mergeCell ref="A47:A48"/>
    <mergeCell ref="B47:B48"/>
    <mergeCell ref="H42:H43"/>
    <mergeCell ref="H40:H41"/>
    <mergeCell ref="A43:A44"/>
    <mergeCell ref="B43:B44"/>
    <mergeCell ref="C43:C44"/>
    <mergeCell ref="D43:D44"/>
    <mergeCell ref="E43:E44"/>
    <mergeCell ref="F43:F44"/>
    <mergeCell ref="F39:F40"/>
    <mergeCell ref="F41:F42"/>
    <mergeCell ref="A39:A40"/>
    <mergeCell ref="B39:B40"/>
    <mergeCell ref="C39:C40"/>
    <mergeCell ref="D39:D40"/>
    <mergeCell ref="E39:E40"/>
    <mergeCell ref="A41:A42"/>
    <mergeCell ref="B41:B42"/>
    <mergeCell ref="C41:C42"/>
    <mergeCell ref="D41:D42"/>
    <mergeCell ref="E41:E42"/>
    <mergeCell ref="G43:G44"/>
    <mergeCell ref="G41:G42"/>
    <mergeCell ref="G39:G40"/>
  </mergeCells>
  <phoneticPr fontId="20" type="noConversion"/>
  <pageMargins left="0.75" right="0.125" top="0.5" bottom="0.5" header="0.5" footer="0.25"/>
  <pageSetup scale="53" fitToHeight="0" orientation="portrait" horizontalDpi="300" verticalDpi="300" r:id="rId1"/>
  <headerFooter alignWithMargins="0">
    <oddFooter>&amp;L&amp;"Arial,Bold"&amp;9RDF - Frames-Sticks
Last Revised:  February 2025&amp;C&amp;"Arial,Bold"&amp;9THIS ORDER IS SUBJECT TO THE TERMS AND CONDITIONS
AS OUTLINED IN THE CONDITIONS OF SALE.&amp;R&amp;"Arial,Bold"&amp;9PRINTED IN USA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5F86A2E495B34DAFA897D3CFB398C9" ma:contentTypeVersion="13" ma:contentTypeDescription="Create a new document." ma:contentTypeScope="" ma:versionID="725dcee92320823c366516a92e0c6441">
  <xsd:schema xmlns:xsd="http://www.w3.org/2001/XMLSchema" xmlns:xs="http://www.w3.org/2001/XMLSchema" xmlns:p="http://schemas.microsoft.com/office/2006/metadata/properties" xmlns:ns3="66bfe839-018f-4c59-ba8c-612ce8efdfc8" xmlns:ns4="0a7e90d8-efa1-43bd-b1a3-8a2bb941795b" targetNamespace="http://schemas.microsoft.com/office/2006/metadata/properties" ma:root="true" ma:fieldsID="f75988014360647d3459a30262c95d4f" ns3:_="" ns4:_="">
    <xsd:import namespace="66bfe839-018f-4c59-ba8c-612ce8efdfc8"/>
    <xsd:import namespace="0a7e90d8-efa1-43bd-b1a3-8a2bb941795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fe839-018f-4c59-ba8c-612ce8efdfc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7e90d8-efa1-43bd-b1a3-8a2bb941795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9BCC63-9C9B-4DDB-82E3-A689AA369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fe839-018f-4c59-ba8c-612ce8efdfc8"/>
    <ds:schemaRef ds:uri="0a7e90d8-efa1-43bd-b1a3-8a2bb9417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7534BE-68D8-4032-A50A-DD6A0DEE578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BBB3AB7-623F-42B7-B01A-10013C9ED3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Terms &amp; Conditions</vt:lpstr>
      <vt:lpstr>Summary Sheet</vt:lpstr>
      <vt:lpstr>Doors</vt:lpstr>
      <vt:lpstr>Frames-Sticks</vt:lpstr>
      <vt:lpstr>Valu-Pac Frames</vt:lpstr>
      <vt:lpstr>Valu-Pac DP Doors</vt:lpstr>
      <vt:lpstr>Anchors</vt:lpstr>
      <vt:lpstr>Door, Frame, &amp; Stick Parts</vt:lpstr>
      <vt:lpstr>Misc. Parts</vt:lpstr>
      <vt:lpstr>Custom Doors</vt:lpstr>
      <vt:lpstr>Custom Frames</vt:lpstr>
      <vt:lpstr>Custom Door Nomenclature</vt:lpstr>
      <vt:lpstr>Custom-Frame Nomenclature</vt:lpstr>
      <vt:lpstr>Anchors!Print_Area</vt:lpstr>
      <vt:lpstr>'Custom Door Nomenclature'!Print_Area</vt:lpstr>
      <vt:lpstr>'Custom Doors'!Print_Area</vt:lpstr>
      <vt:lpstr>'Custom Frames'!Print_Area</vt:lpstr>
      <vt:lpstr>'Custom-Frame Nomenclature'!Print_Area</vt:lpstr>
      <vt:lpstr>'Door, Frame, &amp; Stick Parts'!Print_Area</vt:lpstr>
      <vt:lpstr>Doors!Print_Area</vt:lpstr>
      <vt:lpstr>'Frames-Sticks'!Print_Area</vt:lpstr>
      <vt:lpstr>'Misc. Parts'!Print_Area</vt:lpstr>
      <vt:lpstr>'Summary Sheet'!Print_Area</vt:lpstr>
      <vt:lpstr>'Terms &amp; Conditions'!Print_Area</vt:lpstr>
      <vt:lpstr>'Valu-Pac DP Doors'!Print_Area</vt:lpstr>
      <vt:lpstr>'Valu-Pac Frames'!Print_Area</vt:lpstr>
      <vt:lpstr>'Custom Doors'!Print_Titles</vt:lpstr>
      <vt:lpstr>'Custom Frames'!Print_Titles</vt:lpstr>
    </vt:vector>
  </TitlesOfParts>
  <Company>Republic Builders Products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J. Ordmandy</dc:creator>
  <cp:lastModifiedBy>Nunnery, Ellen</cp:lastModifiedBy>
  <cp:lastPrinted>2025-01-31T22:26:21Z</cp:lastPrinted>
  <dcterms:created xsi:type="dcterms:W3CDTF">2001-09-26T16:22:28Z</dcterms:created>
  <dcterms:modified xsi:type="dcterms:W3CDTF">2025-01-31T22:27:02Z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0x010100625F86A2E495B34DAFA897D3CFB398C9</vt:lpwstr>
  </property>
</Properties>
</file>